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0" yWindow="-120" windowWidth="19440" windowHeight="13140" tabRatio="793"/>
  </bookViews>
  <sheets>
    <sheet name="Tab. 1 Środki UE  " sheetId="1" r:id="rId1"/>
    <sheet name="Tab. 2 Środki krajowe" sheetId="2" r:id="rId2"/>
    <sheet name="Tab. 3 Projekty zakończone" sheetId="6" r:id="rId3"/>
  </sheets>
  <definedNames>
    <definedName name="_Toc100638097" localSheetId="0">'Tab. 1 Środki UE  '!#REF!</definedName>
    <definedName name="_xlnm.Print_Area" localSheetId="0">'Tab. 1 Środki UE  '!$A$1:$O$89</definedName>
    <definedName name="_xlnm.Print_Area" localSheetId="1">'Tab. 2 Środki krajowe'!$A$1:$M$87</definedName>
    <definedName name="_xlnm.Print_Titles" localSheetId="0">'Tab. 1 Środki UE  '!$1:$4</definedName>
    <definedName name="_xlnm.Print_Titles" localSheetId="1">'Tab. 2 Środki krajowe'!$1:$4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8" i="1"/>
  <c r="H58"/>
  <c r="G58"/>
  <c r="I14" i="6" l="1"/>
  <c r="H14"/>
  <c r="G14"/>
  <c r="G29" i="2"/>
  <c r="G57" l="1"/>
  <c r="H57"/>
  <c r="I33" i="1" l="1"/>
  <c r="H33"/>
  <c r="C42" i="2" l="1"/>
  <c r="C43" s="1"/>
  <c r="K41"/>
  <c r="K42" s="1"/>
  <c r="J41"/>
  <c r="J42" s="1"/>
  <c r="J43" s="1"/>
  <c r="I41"/>
  <c r="I42" s="1"/>
  <c r="I43" s="1"/>
  <c r="F41"/>
  <c r="F42" s="1"/>
  <c r="F43" s="1"/>
  <c r="E41"/>
  <c r="E42" s="1"/>
  <c r="E43" s="1"/>
  <c r="D41"/>
  <c r="D42" s="1"/>
  <c r="D43" s="1"/>
  <c r="D20"/>
  <c r="G30" i="1" l="1"/>
  <c r="G29"/>
  <c r="G28"/>
  <c r="G27"/>
  <c r="G25"/>
  <c r="G23"/>
  <c r="G22"/>
  <c r="G21"/>
  <c r="G20"/>
  <c r="G19"/>
  <c r="G18"/>
  <c r="G17"/>
  <c r="G15"/>
  <c r="H9" i="2" l="1"/>
  <c r="H29" s="1"/>
  <c r="G12" i="1"/>
  <c r="G11"/>
  <c r="G33" s="1"/>
</calcChain>
</file>

<file path=xl/sharedStrings.xml><?xml version="1.0" encoding="utf-8"?>
<sst xmlns="http://schemas.openxmlformats.org/spreadsheetml/2006/main" count="1128" uniqueCount="506">
  <si>
    <t>Dofinansowanie</t>
  </si>
  <si>
    <t>Lp.</t>
  </si>
  <si>
    <t>Tytuł projektu/nazwa zadania</t>
  </si>
  <si>
    <t>Tytuł projektu/ nazwa zadania</t>
  </si>
  <si>
    <t>Jednostka realizująca projekt</t>
  </si>
  <si>
    <t>Łącznie:</t>
  </si>
  <si>
    <t>Uwagi</t>
  </si>
  <si>
    <r>
      <t xml:space="preserve">Odniesienie do Strategii Rozwoju Miasta Zabrze </t>
    </r>
    <r>
      <rPr>
        <sz val="10"/>
        <rFont val="Arial"/>
        <family val="2"/>
        <charset val="238"/>
      </rPr>
      <t>(cel oraz nazwa priorytetu)</t>
    </r>
  </si>
  <si>
    <r>
      <t xml:space="preserve">Środki własne </t>
    </r>
    <r>
      <rPr>
        <sz val="10"/>
        <rFont val="Arial"/>
        <family val="2"/>
        <charset val="238"/>
      </rPr>
      <t>(zgodnie z umową o dofinansowanie)</t>
    </r>
  </si>
  <si>
    <r>
      <t xml:space="preserve">Środki Krajowe </t>
    </r>
    <r>
      <rPr>
        <sz val="10"/>
        <rFont val="Arial"/>
        <family val="2"/>
        <charset val="238"/>
      </rPr>
      <t>(zgodnie z umową o dofinansowanie)</t>
    </r>
  </si>
  <si>
    <r>
      <t xml:space="preserve">Środki Unii Europejskiej </t>
    </r>
    <r>
      <rPr>
        <sz val="10"/>
        <rFont val="Arial"/>
        <family val="2"/>
        <charset val="238"/>
      </rPr>
      <t xml:space="preserve">(zgodnie z umową o dofinansowanie)           </t>
    </r>
    <r>
      <rPr>
        <b/>
        <sz val="10"/>
        <rFont val="Arial"/>
        <family val="2"/>
        <charset val="238"/>
      </rPr>
      <t xml:space="preserve">      </t>
    </r>
  </si>
  <si>
    <r>
      <t xml:space="preserve">Etap pozyskiwania środków </t>
    </r>
    <r>
      <rPr>
        <sz val="10"/>
        <rFont val="Arial"/>
        <family val="2"/>
        <charset val="238"/>
      </rPr>
      <t>(złożono wniosek o dofinansowanie / podpisano umowę o dofinansowanie)</t>
    </r>
  </si>
  <si>
    <r>
      <t xml:space="preserve">Stan realizacji projektu
</t>
    </r>
    <r>
      <rPr>
        <sz val="10"/>
        <rFont val="Arial"/>
        <family val="2"/>
        <charset val="238"/>
      </rPr>
      <t>(w realizacji / zakończony)</t>
    </r>
  </si>
  <si>
    <r>
      <t xml:space="preserve">Okres realizacji projektu
</t>
    </r>
    <r>
      <rPr>
        <sz val="10"/>
        <rFont val="Arial"/>
        <family val="2"/>
        <charset val="238"/>
      </rPr>
      <t>(</t>
    </r>
    <r>
      <rPr>
        <b/>
        <sz val="10"/>
        <rFont val="Arial"/>
        <family val="2"/>
        <charset val="238"/>
      </rPr>
      <t>od</t>
    </r>
    <r>
      <rPr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dd-mm-rrrr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do</t>
    </r>
    <r>
      <rPr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dd-mm-rrrr)</t>
    </r>
  </si>
  <si>
    <t>Opis wypełniania tabeli 1:</t>
  </si>
  <si>
    <t>Kol. 1: wpisać kolejny numer porządkowy</t>
  </si>
  <si>
    <t>Kol. 2: wpisać nazwę projektu/zadania</t>
  </si>
  <si>
    <t>Kol. 3: wpisać nazwę instytucji, która udziela dotacji np. Województwo Śląskie (w przypadku podpisanej umowy o dofinansowanie, wpisać instytucję wskazaną w umowie)</t>
  </si>
  <si>
    <t>Kol. 4: wypisać wg wzoru: RPO WSL 2014-2020, działanie: 11.2. Dostosowanie oferty kształcenia zawodowego do  potrzeb lokalnego rynku pracy – kształcenie zawodowe uczniów, poddziałanie: 11.2.1. Wsparcie szkolnictwa zawodowego – ZIT</t>
  </si>
  <si>
    <t>Jednostka aplikująca o środki finansowe</t>
  </si>
  <si>
    <t>Kol. 5: wpisać jednostkę/wydział przygotowującą/y wniosek o dofinansowanie</t>
  </si>
  <si>
    <t>Kol. 6: wpisać jednostkę/wydział merytorycznie odpowiedzialną/y za realizację projektu</t>
  </si>
  <si>
    <t>Kol. 8: wpisać kwotę dotacji z budżetu krajowego wskazaną w umowie o dofinansowanie (w przypadku braku podpisanej umowy wpisać dane z wniosku o dofinansowanie)</t>
  </si>
  <si>
    <t>Kol. 10: wpisać cel oraz nazwę priorytetu wskazane w obowiązującej Strategii Rozwoju Miasta Zabrze</t>
  </si>
  <si>
    <t xml:space="preserve">Kol. 11: jeżeli w okresie sprawozdawczym: </t>
  </si>
  <si>
    <t xml:space="preserve">  1) jeżeli złożono wniosek i podpisano umowę o dofinansowanie, wówczas należy wpisać "podpisano umowę o dofinansowanie"; </t>
  </si>
  <si>
    <t xml:space="preserve">  2) jeżeli złożono wniosek, ale nie podpisano umowy, wówczas należy wpisać "złożono wniosek o dofinansowanie" (w przypadku uzyskania informacji o nieprzyznaniu dofinansowania w kol. 14 "uwagi" należy wpisać "nie otrzymano dofinansowania")</t>
  </si>
  <si>
    <t>Kol.13: wpisać zakres dat zgodnie z umową o dofinansowanie (w przypadku braku podpisanej umowy wpisać dane z wniosku o dofinansowanie)</t>
  </si>
  <si>
    <r>
      <t>Kol.12: jeżeli projekt znajduje się w trakcie realizacji, wpisać "w realizacji"; jeżeli projekt został zrealizowany i zatwierdzony został wniosek o płatność końcową, wówczas wpisać "zakończony"</t>
    </r>
    <r>
      <rPr>
        <b/>
        <sz val="10"/>
        <rFont val="Arial"/>
        <family val="2"/>
        <charset val="238"/>
      </rPr>
      <t xml:space="preserve"> i wypełnić tabelę 3</t>
    </r>
  </si>
  <si>
    <t>W przypadku otrzymania dotacji/dofinansowania w EUR, należy podać kwotę wynikającą  z umowy w EUR i PLN, natomiast jeżeli w umowie nie podano wartości w PLN, wówczas należy przeliczyć wartość na PLN po srednim kursie NBP z dnia podpisanmia umowy (w przypadku braku podpisanej umowy przeliczyć na dzień złożenia wniosku o dofinansowanie)</t>
  </si>
  <si>
    <t>Należy wypełnić wszystkie kolumny tabeli (nie zostawiać pustych pól); w przypadku gdy dana pozycja nie dotyczy projektu, wówczas należy wpisać "nie dotyczy" lub "0,00"</t>
  </si>
  <si>
    <t>Nazwa instytucji udzielającej dotacji</t>
  </si>
  <si>
    <t>Nazwa instytucji udzielającej dofinansowania / dotacji</t>
  </si>
  <si>
    <r>
      <t xml:space="preserve">Nazwa programu, do którego aplikowano o środki finansowe </t>
    </r>
    <r>
      <rPr>
        <sz val="10"/>
        <rFont val="Arial"/>
        <family val="2"/>
        <charset val="238"/>
      </rPr>
      <t>(nazwa programu, nr działania i poddziałania)</t>
    </r>
  </si>
  <si>
    <t>Nazwa programu, do którego aplikowano o środki finansowe</t>
  </si>
  <si>
    <t>Środki własne</t>
  </si>
  <si>
    <t>Pozyskane środki krajowe</t>
  </si>
  <si>
    <t>Kol. 7: wpisać kwotę płatności ze środków europejskich wskazaną w umowie o dofinansowanie (w przypadku braku podpisanej umowy wpisać dane z wniosku o dofinansowanie)</t>
  </si>
  <si>
    <t>Kol. 9: wpisać sumę środków własnych kwalifikowalnych i niekwalifikowalnych wskazanych w umowie o dofinansowanie (w przypadku braku podpisanej umowy wpisać dane z wniosku o dofinansowanie)</t>
  </si>
  <si>
    <t>Jednostka realizująca projekt/zadanie</t>
  </si>
  <si>
    <t>Kol. 3: wpisać nazwę instytucji, która udziela dotacji np.Skarb Państwa - Minister Rozwoju i Turystyki (w przypadku podpisanej umowy o dofinansowanie, wpisać instytucję wskazaną w umowie)</t>
  </si>
  <si>
    <t>Kol. 4: wpisać nazwę programu, np.: "Program Rozwoju Regionalnej Infrastruktury Sportowej - edycja 2016"</t>
  </si>
  <si>
    <t>Kol. 7: wpisać kwotę dofinansowania/dotacji wskazaną w umowie o dofinansowanie (w przypadku braku podpisanej umowy wpisać dane z wniosku o dofinansowanie)</t>
  </si>
  <si>
    <t>Kol. 8: wpisać kwotę środków własnych wskazaną w umowie o dofinansowanie (w przypadku braku podpisanej umowy wpisać dane z wniosku o dofinansowanie)</t>
  </si>
  <si>
    <t>Kol. 9: wpisać cel oraz nazwę priorytetu wskazane w obowiązującej Strategii Rozwoju Miasta Zabrze</t>
  </si>
  <si>
    <t xml:space="preserve">Kol. 10: jeżeli w okresie sprawozdawczym: </t>
  </si>
  <si>
    <r>
      <t>Kol.11: jeżeli projekt znajduje się w trakcie realizacji, wpisać "w realizacji"; jeżeli projekt został zrealizowany i zatwierdzony został wniosek o płatność końcową, wówczas wpisać "zakończony"</t>
    </r>
    <r>
      <rPr>
        <b/>
        <sz val="10"/>
        <rFont val="Arial"/>
        <family val="2"/>
        <charset val="238"/>
      </rPr>
      <t xml:space="preserve"> i wypełnić tabelę 3</t>
    </r>
  </si>
  <si>
    <t>Kol.12: wpisać zakres dat zgodnie z umową o dofinansowanie (w przypadku braku podpisanej umowy wpisać dane z wniosku o dofinansowanie)</t>
  </si>
  <si>
    <t>Kol.13: inne uwagi</t>
  </si>
  <si>
    <r>
      <t xml:space="preserve">Nazwa programu, do którego aplikowano o środki finansowe </t>
    </r>
    <r>
      <rPr>
        <sz val="10"/>
        <rFont val="Arial"/>
        <family val="2"/>
        <charset val="238"/>
      </rPr>
      <t>(nazwa programu, nr działania i poddziałania - jeśli dotyczy)</t>
    </r>
  </si>
  <si>
    <r>
      <t xml:space="preserve">Środki Unii Europejskiej </t>
    </r>
    <r>
      <rPr>
        <sz val="10"/>
        <rFont val="Arial"/>
        <family val="2"/>
        <charset val="238"/>
      </rPr>
      <t xml:space="preserve">(faktycznie otrzymane)           </t>
    </r>
    <r>
      <rPr>
        <b/>
        <sz val="10"/>
        <rFont val="Arial"/>
        <family val="2"/>
        <charset val="238"/>
      </rPr>
      <t xml:space="preserve">      </t>
    </r>
  </si>
  <si>
    <r>
      <t xml:space="preserve">Środki Krajowe </t>
    </r>
    <r>
      <rPr>
        <sz val="10"/>
        <rFont val="Arial"/>
        <family val="2"/>
        <charset val="238"/>
      </rPr>
      <t>(faktycznie otrzymane)</t>
    </r>
  </si>
  <si>
    <r>
      <t xml:space="preserve">Środki własne </t>
    </r>
    <r>
      <rPr>
        <sz val="10"/>
        <rFont val="Arial"/>
        <family val="2"/>
        <charset val="238"/>
      </rPr>
      <t>(faktycznie wydatkowane)</t>
    </r>
  </si>
  <si>
    <t>Kol. 4: wypełnić zgodnie z umową o dofinansowanie</t>
  </si>
  <si>
    <t>Kol. 5: wpisać jednostkę/wydział, która/y przygotował/a wniosek o dofinansowanie</t>
  </si>
  <si>
    <t>Kol. 6: wpisać jednostkę/wydział, która był/a merytorycznie odpowiedzialną/y za realizację projektu</t>
  </si>
  <si>
    <t>Kol.11: wpisać zakres dat zgodnie z umową o dofinansowanie (w przypadku braku podpisanej umowy wpisać dane z wniosku o dofinansowanie)</t>
  </si>
  <si>
    <t>Kol.12: inne uwagi</t>
  </si>
  <si>
    <t>Kol. 7: wpisać kwotę faktycznie otrzymanych środków europejskich dla całego projektu</t>
  </si>
  <si>
    <t>Kol. 8: wpisać kwotę faktycznie otrzymanej dotacji z budżetu krajowego dla całego projektu</t>
  </si>
  <si>
    <t>Kol. 9: wpisać sumę środków własnych kwalifikowalnych i niekwalifikowalnych faktycznie wydatkowanych dla całego projektu</t>
  </si>
  <si>
    <r>
      <t xml:space="preserve">Rodzaj projektu/zadania </t>
    </r>
    <r>
      <rPr>
        <sz val="10"/>
        <rFont val="Arial"/>
        <family val="2"/>
        <charset val="238"/>
      </rPr>
      <t>(inwestycyjne / tzw. miękkie)</t>
    </r>
  </si>
  <si>
    <t>Kol.15: inne uwagi</t>
  </si>
  <si>
    <t>Kol.14: wpisać czy projekt jest inwestycyjny czy tzw. miękki. Przykłady projektów inwestycyjnych: np. współfinansowane z EFRR: budowa drogi, uzbrojenie terenu, termomodernizacja budynku itp. Przykłady projektów tzw. miękkich: np. współfinansowane z EFS: szkolenia, kursy itp.</t>
  </si>
  <si>
    <t>Opis wypełniania tabeli 2:</t>
  </si>
  <si>
    <t>Opis wypełniania tabeli 3:</t>
  </si>
  <si>
    <t>Zestawienie projektów/zadań, dla których w okresie sprawozdawczym złożono wniosek o dofinansowanie</t>
  </si>
  <si>
    <t>Zestawienie projektów/zadań, dla których w okresie sprawozdawczym podpisano umowę o dofinansowanie</t>
  </si>
  <si>
    <t>nie dotyczy</t>
  </si>
  <si>
    <t>złożono wniosek o dofinansowanie</t>
  </si>
  <si>
    <t>podpisano umowę o dofinansowanie</t>
  </si>
  <si>
    <t>Tabela 1. Zestawienie projektów współfinansowanych ze środków unijnych w okresie od dnia 01.01.2020 r. do dnia 30.06.2020 r.</t>
  </si>
  <si>
    <t>Tabela 2. Zestawienie projektów współfinansowanych ze środków krajowych w okresie od dnia 01.01.2020 r. do dnia 30.06.2020 r.</t>
  </si>
  <si>
    <t xml:space="preserve">Tabela 3. Zestawienie projektów współfinansowanych ze środków unijnych i/lub krajowych,  zakończonych w okresie od dnia 01.01.2020 r. do dnia 30.06.2020 r. </t>
  </si>
  <si>
    <t>Pomoc dla repatriantów</t>
  </si>
  <si>
    <t>Wojewoda Śląski</t>
  </si>
  <si>
    <t>Wydział Spraw Obywatelskich</t>
  </si>
  <si>
    <t xml:space="preserve">Realizacja projektu "Pomoc dla repatriantów" wiąże się z zasiedleniem naszego miasta przez nowych obywateli. </t>
  </si>
  <si>
    <t xml:space="preserve">Wojewoda Śląski </t>
  </si>
  <si>
    <t>Realizacja projektu "Pomoc dla repatriantów" wiąże się z zasiedlaniem naszego miasta przez nowych obywateli.</t>
  </si>
  <si>
    <t>brak</t>
  </si>
  <si>
    <t>zgodnie z Porozumieniem projekt został rozliczony do 15.01.2020r.</t>
  </si>
  <si>
    <t>Opieka nad grobami wojennymi</t>
  </si>
  <si>
    <t xml:space="preserve">Śląski Urząd Wojewódzki </t>
  </si>
  <si>
    <t xml:space="preserve">nie dotyczy </t>
  </si>
  <si>
    <t>IK</t>
  </si>
  <si>
    <t>C 13 podniesienie standartów urządzeń infrastruktury komunalnej</t>
  </si>
  <si>
    <t xml:space="preserve">Krajowy Fundusz Szkoleniowy </t>
  </si>
  <si>
    <t>Skarb Państwa - Prezydent m. Zabrze</t>
  </si>
  <si>
    <t>JGN</t>
  </si>
  <si>
    <t>w realizacji</t>
  </si>
  <si>
    <t>wartości w kol. 7 i 8 są wartościami wnioskowanymi (trwa procedura aneksowania obowiązującej umowy)</t>
  </si>
  <si>
    <t>Likwidacja niskiej emisji w budynkach użyteczności publicznej i budynkach wielorodzinnych na terenie miasta Zabrza – etap II</t>
  </si>
  <si>
    <t xml:space="preserve">Górnośląsko -  Zagłębiowska Metropolia </t>
  </si>
  <si>
    <t xml:space="preserve">Program działań na rzecz ograniczenia nieskiej emisji w 2020 r. </t>
  </si>
  <si>
    <t xml:space="preserve">UM Wydział Realizacji Projektów </t>
  </si>
  <si>
    <t>Remont i modernizacja mieszkań romskich (kontynuacja zadania)</t>
  </si>
  <si>
    <t>Skarb Państwa - Wojewoda Śląski</t>
  </si>
  <si>
    <t>Program integracji społeczności romskiej w Polsce na lata 2014-2020</t>
  </si>
  <si>
    <t>Miasto Zabrze / Wydział Zarządzania Mieniem</t>
  </si>
  <si>
    <t>Wydział Zarządzania Mieniem</t>
  </si>
  <si>
    <t>P3. Przyjazność przestrzeni miasta C15. Podnoszenie standardu istniejących komunalnych zasobów mieszkaniowych</t>
  </si>
  <si>
    <t>"Wiele potrzeb - jeden cel"</t>
  </si>
  <si>
    <t xml:space="preserve">Urząd Marszałkowski </t>
  </si>
  <si>
    <t>Regionalny Program Operacyjny Województwa Śląskiego
na lata 2014-2020 (Europejski Fundusz Społeczny)
XI. Wzmocnienie potencjału edukacyjnego
dla działania: 11.1. Ograniczenie przedwczesnego kończenia nauki szkolnej oraz zapewnienie
równego dostępu do dobrej jakości edukacji elementarnej, kształcenia podstawowego i średniego
dla poddziałania: 11.1.4. Poprawa efektywności kształcenia ogólnego – konkurs</t>
  </si>
  <si>
    <t>Miasto Zabrze/WO/WRP</t>
  </si>
  <si>
    <t>Miasto Zabrze/WO</t>
  </si>
  <si>
    <t>P2. Nowoczesne społeczeństwo miejskie                                                     C6. Podniesienie jakości kształcenia mieszkańców</t>
  </si>
  <si>
    <t>miękkie</t>
  </si>
  <si>
    <t>"Przedszkole naszą szansą"</t>
  </si>
  <si>
    <t>Województwo Śląskie</t>
  </si>
  <si>
    <t>Regionalny Program Operacyjny Województwa Śląskiego
na lata 2014-2020 (Europejski Fundusz Społeczny)                                                         XI. Wzmocnienie potencjału edukacyjnego
dla działania: 11.1. Ograniczenie przedwczesnego kończenia nauki szkolnej oraz zapewnienie
równego dostępu do dobrej jakości edukacji elementarnej, kształcenia podstawowego i
średniego
dla poddziałania: 11.1.3. Wzrost upowszechnienia wysokiej jakości edukacji przedszkolnej –konkurs</t>
  </si>
  <si>
    <t>Przedszkole nr 29 w Zabrzu, Przedszkole z oddziałami specjalnymi i z oddziałami integracyjnymi nr 34 w Zabrzu, Przedszkole z oddziałami specjalnymi i z oddziałami integracyjnymi nr 48 w Zabrzu</t>
  </si>
  <si>
    <t>"Zdalna szkoła- wsparcie Ogólnopolskiej Sieci Edukacyjnej w systemie kształcenia zdalanego"</t>
  </si>
  <si>
    <t>Centrum Projektów Polska Cyfrowa</t>
  </si>
  <si>
    <t xml:space="preserve"> Program Operacyjny Polska Cyfrowa na lata 2014- 2020; 
Oś Priorytetowa nr I Powszechny dostęp do szybkiego Internetu 
Działanie 1.1 Wyeliminowanie terytorialnych różnic w możliwości dostępu do szerokopasmowego Internetu o wysokich przepustowościach.</t>
  </si>
  <si>
    <t xml:space="preserve">podpisano umowę o dofinansowanie </t>
  </si>
  <si>
    <t>inwestycyjne</t>
  </si>
  <si>
    <t>"Zdalna szkoła + wsparcie Ogólnopolskiej Sieci Edukacyjnej w systemie kształcenia zdalanego"</t>
  </si>
  <si>
    <t>wszytskie szkoły podsatwowe i ponadpodsatwowe</t>
  </si>
  <si>
    <t xml:space="preserve">podpisano umowę o dofinasowanie </t>
  </si>
  <si>
    <t>6 miesięcy od podpisania umowy</t>
  </si>
  <si>
    <t>Program na rzecz integracji społecznosci romskiej w Polsce</t>
  </si>
  <si>
    <t>MEN</t>
  </si>
  <si>
    <t>Miasto Zabrze-WO</t>
  </si>
  <si>
    <t>WO/ 
P 12,28, SP 2, 3, 8, 32, 36, 43, SPS 39, ZSS 42, ZS17,</t>
  </si>
  <si>
    <t>Miasto Zabrze Eko- instalacje fotowoltaiczne- odnawialne źródła energii</t>
  </si>
  <si>
    <t>Urząd Marszałkowski</t>
  </si>
  <si>
    <t xml:space="preserve">RPSL.04.01.01-IZ.01-24-363/19 w ramach Regionalnego Programu Operacyjnego Województwa Śląskiego na lata 2014-2020 OŚ Priorytetowa IV Efektywość energetyczna, odnawialne źródła energii i gospodarka niskoemisyjna Działanie 4.1 Odnawialne źródłą energii Poddziałanie 4.1.1 Odnawialne źródła energii -ZIT </t>
  </si>
  <si>
    <t>Wydział Ekologii</t>
  </si>
  <si>
    <t>C.12. Ochrona środowiska i dostosowanie miasta do wymogów zmian klimatycznych, P3. Przyjazność przestrzeni miasta</t>
  </si>
  <si>
    <t>Środki własne Miasta  115 085,33 zł,            środki mieszkańców       1 838 148,96 zł</t>
  </si>
  <si>
    <t>Program ograniczenia niskiej emisji na terenie miasta Zabrze (Modernizacja źródeł ciepła w budynkach indywidualnych realizowana w ramach programu ograniczeia niskiej emisji na terenie miasta Zabrze - etap XI)</t>
  </si>
  <si>
    <t>Wojewódzki Fundusz Ochrony Środowiska i Gospodarki Wodnej w Katowicach</t>
  </si>
  <si>
    <t>Modernizacja źródeł ciepła w budynkach indywidualnych realizowana w ramach Programu ograniczenia niskiej emisji na terenie miasta Zabrze - etap XI Ochrona atmosfery : OA 1.4. Wdrażanie obszrowych programów ograniczenia niskiej emisji pyłowo-gazowych</t>
  </si>
  <si>
    <t>pożyczka</t>
  </si>
  <si>
    <t>Program ograniczenia niskiej emisji na terenie miasta Zabrze (Modernizacja źródeł ciepła w budynkach indywidualnych realizowana w ramach programu ograniczeia niskiej emisji na terenie miasta Zabrze - etap IX)</t>
  </si>
  <si>
    <t>Opracowanie Programu Ochrony Środowiska dla Miasta Zabrze do roku 2024 z perspektywą doroku 2028</t>
  </si>
  <si>
    <t>dotacja</t>
  </si>
  <si>
    <t>Program ograniczania niskiej emisji na terenie miasta Zabrze (Modernizacja źródeł ciepła w budynkach indywidualnych realizowana w ramach programu ograniczenia niskiej emisji na terenie miasta Zabrze - etap X)</t>
  </si>
  <si>
    <t>Moderrnizacja źródeł ciepła w budynkach indywidualnych realizowana w ramach Programu ograniczenia niskiej emisji na terenie miasta Zabrze - etap X Ochrona atmosfery: OA 1.4. Wdrażanie obszarowych programów ograniczenia emisji pyłowo-gazowych</t>
  </si>
  <si>
    <t>Cyfrowe Usługi Miast dla Przedsiębiorców - CUMP</t>
  </si>
  <si>
    <t>Ministerstwo Spraw Wewnętrznych i Administracji</t>
  </si>
  <si>
    <t>Program Operacyny Wiedza Edukacja Rozwój 2014-2020, Oś priorytetowa: II Efektywne polityki publiczne dla rynku pracy, gospodarki i edukacji, Działanie: 2.18 Wysokiej jakości usługi administracyjne</t>
  </si>
  <si>
    <t>Stowarzyszenie Skarbników Samorządowych Warmii i Mazur ze Szczytna</t>
  </si>
  <si>
    <t>Miasto Zabrze</t>
  </si>
  <si>
    <t>CH 2. Kształtowanie warunków dla rozwoju smart city</t>
  </si>
  <si>
    <t>W ramach projektu Miasto Zabrze wniosło wkład własny w postaci osób oddelegowanych na szkolenia. Łączna wartość niepieniężnego wkładu własnego wynosi 50 922,00 zł.</t>
  </si>
  <si>
    <t>Kompleksowa termomodernizacja wielorodzinnych budynków mieszkalnych przy ul. Tomeczka 4 i 6 w Zabrzu.</t>
  </si>
  <si>
    <t xml:space="preserve">Województwo Śląskie / Urząd Marszałkowski Województwa Śląskiego </t>
  </si>
  <si>
    <t>Regionalny Program Operacyjny Województwa Śląskiego na lata 2014-2020 współfinansowanego ze środków Europejskiego Funduszu Rozwoju Regionalnego Oś priorytetowa IV Efektywność energetyczna, odnawialne źródła energii i gospodarka niskoemisyjna, Działanie 4.3. Efektywność energetyczna i odnawialne źródła energii w infrastrukturze publicznej i mieszkaniowej, Poddziałanie: 4.3.4. Efektywność energetyczna i odnawialne źródła energii w infrastrukturze publicznej i mieszkaniowej – konkurs.</t>
  </si>
  <si>
    <t>WRP</t>
  </si>
  <si>
    <t>WI/JGN</t>
  </si>
  <si>
    <t xml:space="preserve">w realizacji </t>
  </si>
  <si>
    <t>Kompleksowa termomodernizacja wielorodzinnych budynków mieszkalnych przy ul. Tomeczka 8 i 10 w Zabrzu.</t>
  </si>
  <si>
    <t>Regionalny Program Operacyjny Województwa Śląskiego na lata 2014-2020 współfinansowanego ze środków Europejskiego Funduszu Rozwoju Regionalnego Oś priorytetowa IV Efektywność energetyczna, odnawialne źródła energii i gospodarka niskoemisyjna, Działanie 4.3. Efektywność energetyczna i odnawialne źródła energii w infrastrukturze publicznej i mieszkaniowej, Poddziałanie: 4.3.1. Efektywność energetyczna i odnawialne źródła energii w infrastrukturze publicznej i mieszkaniowej – ZIT.</t>
  </si>
  <si>
    <t>Termomodernizacja budynku Przedszkola nr 23 i Przedszkola nr 11 w Zabrzu</t>
  </si>
  <si>
    <t>WI</t>
  </si>
  <si>
    <t>Wspieranie efektywności energetycznej w budynkach mieszkalnych w Zabrzu</t>
  </si>
  <si>
    <t>Program Operacyjny Infrastruktura i Środowisko na lata 2014-2020 współfinansowanego ze środków Funduszu Spójności, Oś priorytetowa I – Zmniejszenie emisyjności gospodarki, Działanie 1.7 – Kompleksowa likwidacja niskiej emisji na terenie województwa śląskiego, Poddziałanie: 1.7.1 Wspieranie efektywności energetycznej w budynkach mieszkalnych w województwie śląskim.</t>
  </si>
  <si>
    <t>JGN/WI</t>
  </si>
  <si>
    <t xml:space="preserve">6 261 553,00 </t>
  </si>
  <si>
    <t>Zarząd Województwa Śląskiego</t>
  </si>
  <si>
    <t>Miasto Zabrze/WRP</t>
  </si>
  <si>
    <t>P1. Aktywne społeczeństwo miejskie                                                     C3. Podniesienie jakości kształcenia mieszkańców</t>
  </si>
  <si>
    <t>miękki</t>
  </si>
  <si>
    <t>CEI</t>
  </si>
  <si>
    <t>Inicjatywa Środkowoeuropejska</t>
  </si>
  <si>
    <t>CEI Extraordinary Call for Proposals 2020</t>
  </si>
  <si>
    <t>Miasto Zabrze/ZPS</t>
  </si>
  <si>
    <t>P1. Aktywne społeczeństwo miejskie                                                     C1. Wzmacnianie bezpieczeństwa</t>
  </si>
  <si>
    <t>6 miesięcy od daty otrzymania grantu</t>
  </si>
  <si>
    <t>CULTAINERS</t>
  </si>
  <si>
    <t>Komisja Europejska</t>
  </si>
  <si>
    <t>Horyzont 2020; konkurs "Innowacyjne podejścia do rozwoju miejskiego i regionalnego poprzez turystykę kulturalną” ID: TRANSFORMATIONS-04-2019-2020</t>
  </si>
  <si>
    <t>Miasto Zabrze/Muzeum Górnictwa Weglowego</t>
  </si>
  <si>
    <t>P4. Znacząca pozycja metropolitalna C16. Intensyfikowanie działań turystyki kulturowej</t>
  </si>
  <si>
    <t>Zdalna szkoła</t>
  </si>
  <si>
    <t xml:space="preserve"> Program Operacyjny Polska Cyfrowa na lata 2014-2020, Zdalna Szkoła </t>
  </si>
  <si>
    <t>inwestycyjny</t>
  </si>
  <si>
    <t>Zdalna szkoła +</t>
  </si>
  <si>
    <t xml:space="preserve"> Program Operacyjny Polska Cyfrowa na lata 2014-2020, Zdalna Szkoła +</t>
  </si>
  <si>
    <t>Kreować rzeczywistość - dostosowanie i wyposażenie zespołu pracowni techniki reklamy w Technikum nr 6 w Zabrzu</t>
  </si>
  <si>
    <t>Regionalny Program Operacyjny Województwa Śląskiego
na lata 2014-2020, XII. Infrastruktura edukacyjna
dla działania: 12.2. Infrastruktura kształcenia zawodowego
dla poddziałania: 12.2.1. Infrastruktura kształcenia zawodowego - ZIT</t>
  </si>
  <si>
    <t>Miasto Zabrze WO/WRP</t>
  </si>
  <si>
    <t>WI/WO/WRP</t>
  </si>
  <si>
    <t>C 3. Podniesienie jakości kształceniamieszkańców, K 3.2. Optymalizacja kierunków kształcenia,PR 3.2.1. Opracowanie i wdrożenie Programu rozwoju systemu edukacji głównie zawodowej oraz specjalnej  z uwzględnieniem potrzeb rynku pracy</t>
  </si>
  <si>
    <t>Działamy zmieniamy 2.</t>
  </si>
  <si>
    <t>Marszałek Województwa Śląskiego</t>
  </si>
  <si>
    <t>Regionalny Program Operacyjny Województwa Śląskiego
na lata 2014-2020,IX. Włączenie społeczne
dla działania: 9.2. Dostępne i efektywne usługi społeczne i zdrowotne
dla poddziałania: 9.2.1. Rozwój usług społecznych i zdrowotnych - ZIT</t>
  </si>
  <si>
    <t>Miasto Zabrze ZPS/WRP</t>
  </si>
  <si>
    <t>ZPS/WRP</t>
  </si>
  <si>
    <t>C 6. Wzmacnianie działań w ramach aktywnej polityki społeczne,K 6.3. Minimalizacja zjawisk marginalizacji społecznej wybranych obszarów miasta,PR 6.3.2. Minimalizowanie skutków wykluczenia społecznego</t>
  </si>
  <si>
    <t>Projekt  miękki</t>
  </si>
  <si>
    <t>Solidarnościowy program wsparcia powiatów i miast na prawach powiatu województwa śląskiego w zakresie ochrony zdrowia - Urząd Marszałkowski.</t>
  </si>
  <si>
    <t>Urząd Marszałkowski Województwa Śląskiego</t>
  </si>
  <si>
    <t>P4.usługi metropolitarne,C18.Zwiększenie międzynarodowej rozpoznywalności miasta w dziedzienie kultury i sportu.CH2.Rewitalizacja miasta</t>
  </si>
  <si>
    <t>Centrum Przesiadkowe w Zabrzu</t>
  </si>
  <si>
    <t xml:space="preserve">Regionalny Program Operacyjny Województwa Śląskiego na lata 2014-2020
działanie 4.5. Niskoemisyjny transport miejski oraz efektywne oświetlenie
poddziałąnie 4.5.1  Niskoemisyjny transport miejski oraz efektywne oświetlenie - ZIT </t>
  </si>
  <si>
    <t>WRP/BI</t>
  </si>
  <si>
    <t>JGN/MZDII</t>
  </si>
  <si>
    <t>C 13. Wzmacnianie dostępności komunikacyjnej 
miasta</t>
  </si>
  <si>
    <t>Językowo - komputerowo. Szkolenia dla osób pracujących.</t>
  </si>
  <si>
    <t>Wojewódzki Urząd Pracy</t>
  </si>
  <si>
    <t>Regionalny Program Operacyjny Województwa Śląskiego na lata 2014-2020
działanie 11.4 Podnoszenie kwalifikacji zawodowych osób dorosłych
poddziałanie 11.4.1 Kształcenie ustawiczne – ZIT</t>
  </si>
  <si>
    <t>WRP/WO</t>
  </si>
  <si>
    <t>WO</t>
  </si>
  <si>
    <t>C 3. Podniesienie jakości kształcenia mieszkańców</t>
  </si>
  <si>
    <r>
      <t>Odniesienie do Strategii Rozwoju Miasta Zabrze</t>
    </r>
    <r>
      <rPr>
        <sz val="11"/>
        <rFont val="Arial"/>
        <family val="2"/>
        <charset val="238"/>
      </rPr>
      <t xml:space="preserve"> 
(cel oraz nazwa priorytetu)</t>
    </r>
  </si>
  <si>
    <r>
      <t xml:space="preserve">Etap pozyskiwania środków </t>
    </r>
    <r>
      <rPr>
        <sz val="11"/>
        <rFont val="Arial"/>
        <family val="2"/>
        <charset val="238"/>
      </rPr>
      <t>(złożono wniosek o dofinansowanie / podpisano umowę o dofinansowanie)</t>
    </r>
  </si>
  <si>
    <r>
      <t xml:space="preserve">Stan realizacji projektu
</t>
    </r>
    <r>
      <rPr>
        <sz val="11"/>
        <rFont val="Arial"/>
        <family val="2"/>
        <charset val="238"/>
      </rPr>
      <t>(w realizacji / zakończony)</t>
    </r>
  </si>
  <si>
    <r>
      <t xml:space="preserve">Okres realizacji projektu
</t>
    </r>
    <r>
      <rPr>
        <sz val="11"/>
        <rFont val="Arial"/>
        <family val="2"/>
        <charset val="238"/>
      </rPr>
      <t>(</t>
    </r>
    <r>
      <rPr>
        <b/>
        <sz val="11"/>
        <rFont val="Arial"/>
        <family val="2"/>
        <charset val="238"/>
      </rPr>
      <t>od</t>
    </r>
    <r>
      <rPr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>dd-mm-rrrr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do</t>
    </r>
    <r>
      <rPr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>dd-mm-rrrr)</t>
    </r>
  </si>
  <si>
    <t>C 12. Ochrona środowiska i dostosowanie miasta do wymogów zmian klimatycznych K 12.2 Efektywność energetyczna PR 12.2.1. Realizacja projektów wynikających z Programu Ograniczania Niskiej Emisji (wymiana źródeł ciepła w budynkach indywidualnych, docieplenia, OZE) i Planu Gospodarki Niskoemisyjnej (redukcja emisji gazów cieplarnianych, zwiększenie OZE, oszczędność energii, poprawa jakości powietrza)</t>
  </si>
  <si>
    <t xml:space="preserve">od 27.04.2020 r. do 31.12.2020 r. </t>
  </si>
  <si>
    <t>Regionalny Program Operacyjny Województwa Śląskiego na lata 2014-2020 współfinansowanego ze środków Europejskiego Funduszu Rozwoju Regionalnego Oś priorytetowa IV Efektywność energetyczna, odnawialne źródła energii i gospodarka niskoemisyjna, Działanie 4.3. Efektywność energetyczna 
i odnawialne źródła energii 
w infrastrukturze publicznej 
i mieszkaniowej, Poddziałanie: 4.3.4. Efektywność energetyczna i odnawialne źródła energii w infrastrukturze publicznej i mieszkaniowej – konkurs.</t>
  </si>
  <si>
    <t>WFOŚiGW w Katowicach</t>
  </si>
  <si>
    <r>
      <t>C 12. Ochrona środowiska i dostosowanie miasta do wymogów zmian klimatycznych K 12.2 Efektywność energetyczna PR 12.2.1. Realizacja projektów wynikających z Programu Ograniczania Niskiej Emisji (wymiana źródeł ciepła w budynkach indywidualnych, docieplenia, OZE) i Planu Gospodarki Niskoemisyjnej (redukcja emisji gazów cieplarnianych, zwiększenie OZE, oszczędność energii, poprawa jakości powietrza)</t>
    </r>
    <r>
      <rPr>
        <sz val="12"/>
        <color rgb="FF000000"/>
        <rFont val="Arial"/>
        <family val="2"/>
        <charset val="238"/>
      </rPr>
      <t xml:space="preserve">
</t>
    </r>
  </si>
  <si>
    <t>"Nowoczesny nauczyciel w nowoczesnej szkole"</t>
  </si>
  <si>
    <t>FRSE</t>
  </si>
  <si>
    <t>Erasmus +</t>
  </si>
  <si>
    <t>Szkoła Podstawowa nr 3 w Zabrzu</t>
  </si>
  <si>
    <t>od 01.06.2020 r. 
do 31.05.2022 r.</t>
  </si>
  <si>
    <t>"Doświadczenia praktyczne kluczem 
do dobrego pracownika"</t>
  </si>
  <si>
    <t>Zabrzańskie Centrum Kształcenia Ogólnego 
i Zawodowego</t>
  </si>
  <si>
    <t>2020-2022</t>
  </si>
  <si>
    <t>"Kompetentna kadra - lepsza szkoła"</t>
  </si>
  <si>
    <t>Centrum Edukazji 
w Zabrzu</t>
  </si>
  <si>
    <t>"Nowe kompetencje, nowe możliwości, nowoczesna szkoła"</t>
  </si>
  <si>
    <t>III Liceum Ogólnokształcące 
z Oddziałami Dwujęzycznymi 
w Zabrzu</t>
  </si>
  <si>
    <t>Zespół Szkół Specjalnych nr 42 
w Zabrzu</t>
  </si>
  <si>
    <t>"Gry i zabawy oraz outdoor teaching jako metody podnoszące jakość kształcenia w Szkole Podstawowej Specjalnej nr 40 w Zabrzu"</t>
  </si>
  <si>
    <t>Szkoła Podstawowa Specjalna nr 40 w Zabrzu</t>
  </si>
  <si>
    <t>Zespół Szkół Ekonomiczno-Usługowych w Zabrzu</t>
  </si>
  <si>
    <t>"Praktyki zawodowe za granicą przepustką do lepszej przyszłości"</t>
  </si>
  <si>
    <t>Zespół Szkół Spożywczych w Zabrzu</t>
  </si>
  <si>
    <t>"Pomaganie jest fajne"</t>
  </si>
  <si>
    <t>Erasmus + i Europejski Korpus Spolidarności</t>
  </si>
  <si>
    <t>"Poznaj swojego sąsiada"</t>
  </si>
  <si>
    <t>"Aktywni w świecie przez aplikacje mobilne"</t>
  </si>
  <si>
    <t>Szkoła Podstawowa Specjalna nr 38 w Zabrzu</t>
  </si>
  <si>
    <t>Zespół Szkół nr 3 w Zabrzu</t>
  </si>
  <si>
    <t>"Inclusion throught Sensory Integraction"</t>
  </si>
  <si>
    <t>Przedszkole z Oddziałami Specjalnymi i Oddziałami Integracyjnymi nr 48 w Zabrzu</t>
  </si>
  <si>
    <t>"Training content development to increase digital competences about telework and zero risk learning"</t>
  </si>
  <si>
    <t>Zespół Szkół nr 10 w Zabrzu</t>
  </si>
  <si>
    <t>"Zdrowy styl życia i pierwsza pomoc"</t>
  </si>
  <si>
    <t>IV Liceum Ogólnokształące w Zabrzu</t>
  </si>
  <si>
    <t>"Include me! Education into intergation"</t>
  </si>
  <si>
    <t>Szkoła Podstawowa nr 5 w Zabrzu</t>
  </si>
  <si>
    <t>Regionalny Program Operacyjny Województwa Śląskiego
na lata 2014-2020
(Europejski Fundusz Społeczny)
 XI. Wzmocnienie potencjału edukacyjnego
11.4. Podnoszenie kwalifikacji zawodowych osób dorosłych
11.4.1. Kształcenie ustawiczne – ZIT</t>
  </si>
  <si>
    <t xml:space="preserve">
Regionalny Program Operacyjny Województwa Śląskiego
na lata 2014-2020
(Europejski Fundusz Rozwoju Regionalnego)
 XII. Infrastruktura edukacyjna
12.2. Infrastruktura kształcenia zawodowego
12.2.1. Infrastruktura kształcenia zawodowego - ZIT</t>
  </si>
  <si>
    <t>Miasto Zabrze/WO/WI</t>
  </si>
  <si>
    <t>w porozumieniu z IZ rozpoczęto realizację wcześniej niż przewidywał to harmonogram</t>
  </si>
  <si>
    <t>"Dobry klimat"</t>
  </si>
  <si>
    <t>Wojewódzki Fundusz Ochrony Środowiska 
i Gospodarki Wodnej w Katowicach</t>
  </si>
  <si>
    <t>Wojewódzki Fundusz Ochrony Środowiska i Gospodarki Wodnej 
w Katowicach</t>
  </si>
  <si>
    <t>Szkoła Podstawowa nr 46 
w Zespole Szkolno-Przedszkolnym nr 9</t>
  </si>
  <si>
    <t>Szkoła Podstawowa nr 46 w Zespole Szkolno-Przedszkolnym nr 10</t>
  </si>
  <si>
    <t>"Laboratorium Młodego Odkrywcy"</t>
  </si>
  <si>
    <t>Szkoła Podstawowa nr 37 
w Zespole Szkół Ogólnokształcących nr 5</t>
  </si>
  <si>
    <t>Szkoła Podstawowa nr 37 
w Zespole Szkół Ogólnokształcących nr 6</t>
  </si>
  <si>
    <t>"Więcej zieleni - Zdrowsze Powietrze"</t>
  </si>
  <si>
    <t>Technikum nr 6 
w Zabrzańskim Centrum Kształcenia Ogólnego 
i Zawodowego</t>
  </si>
  <si>
    <t>"BIO-SFERA"</t>
  </si>
  <si>
    <t>III Liceum Ogólnokształcące 
z Oddziałami Dwujęzycznymi w Zabrzu</t>
  </si>
  <si>
    <t>Lokalny Animator Sportu</t>
  </si>
  <si>
    <t>Instytut Sportu – Państwowy Instytut Badawczy / Ministerstwo Sportu i Turystyki</t>
  </si>
  <si>
    <t>ZSMS</t>
  </si>
  <si>
    <t>IZ zaleca realizację pomimo trwającej procedury podpisywania umowy</t>
  </si>
  <si>
    <t>SP 23</t>
  </si>
  <si>
    <t>SP 30</t>
  </si>
  <si>
    <t>„Młodzi, wykształceni, kompetentni - zagraniczne praktyki wsparciem kształcenia zawodowego”.</t>
  </si>
  <si>
    <t>Fundacja Rozwoju Systemu Edukacji</t>
  </si>
  <si>
    <t>Program Operacyjny Wiedza, Edukacja  Rozwój</t>
  </si>
  <si>
    <t>Zespół Szkół Ekonomiczno-Usługowych</t>
  </si>
  <si>
    <t>Projekt końcowo rozliczony w kwietniu 2020 roku</t>
  </si>
  <si>
    <t>"Rozwijający się nauczyciel"</t>
  </si>
  <si>
    <t>Zespół Szkół        nr 3 w Zabrzu</t>
  </si>
  <si>
    <t>"Myślenie bez granic"</t>
  </si>
  <si>
    <t>PO WER</t>
  </si>
  <si>
    <t>Szkoła Podstawowa            nr 43 w Zabrzu</t>
  </si>
  <si>
    <t>Inwazja w Nowym</t>
  </si>
  <si>
    <t>Narodowe Centrum Kultury</t>
  </si>
  <si>
    <t>Kultura w sieci</t>
  </si>
  <si>
    <t>Teatr Nowy w Zabrzu</t>
  </si>
  <si>
    <t xml:space="preserve">C 7. Rozwój różnych form
i aktywności kulturalnych
mieszkańców     Priorytet: Nowoczesne społeczeństwo miejskie </t>
  </si>
  <si>
    <t>nie otrzymano dofinansowania</t>
  </si>
  <si>
    <t>Opowieści ze strychu</t>
  </si>
  <si>
    <t>Kultura- Interwencje</t>
  </si>
  <si>
    <t>Zakup instrumentu z akcesoriami muzycznymi dla Filharmonii Zabrzańskiej</t>
  </si>
  <si>
    <t>Ministerstwo Kultury i Dziedzictwa Narodowego</t>
  </si>
  <si>
    <t>Infrastruktura Kultury</t>
  </si>
  <si>
    <t>Filharmonia Zabrzańska</t>
  </si>
  <si>
    <t>Priorytet: P1 Sktywne Społeczeństwo Miejskie                                                  Cel : C4 Kreowanie różnorodnych form i aktywności kulturalnych mieszkańców</t>
  </si>
  <si>
    <t xml:space="preserve">Kraszewski komputery dla bibliotek </t>
  </si>
  <si>
    <t>Instytut książki</t>
  </si>
  <si>
    <t>"Vive la France"-Partnerstwo dla książki</t>
  </si>
  <si>
    <t>MKiDN</t>
  </si>
  <si>
    <t>Partnerstwo dla książki</t>
  </si>
  <si>
    <t>MBP w Zabrzu</t>
  </si>
  <si>
    <t>Priorytet 2Nowoczesne społeczeństwomiejskicel strategiczny C.7 Rozwój różnych form i aktywności mieszkańców k 7.2 Tworzenie warunków działalności kulturalnych PR 7 2.2 Adaptacja zasobów kulturalnych dla potrzeb działalności kulturalnej.</t>
  </si>
  <si>
    <t>W trakcie realizacji</t>
  </si>
  <si>
    <t>" Książka na piątkę, znakomity początek" vol 4</t>
  </si>
  <si>
    <t>Zakup nowości wydawniczych</t>
  </si>
  <si>
    <t>Oczekujemy na wpływ środków do realizacji zakupów</t>
  </si>
  <si>
    <t>Śląski Wojewódzki Konserwator Zabytków</t>
  </si>
  <si>
    <t xml:space="preserve">dotacja w ramach ustawy o ochronie i opiece nad zabytkami </t>
  </si>
  <si>
    <t>Muzeum Górnictwa Węglowego w Zabrzu</t>
  </si>
  <si>
    <t>złożono wniosek o dofinansownanie, otrzymano informację o pozyskanym dofinansowaniu, złożono aktualizację wniosku</t>
  </si>
  <si>
    <t>Likwidacja i zabezpieczenie pustek poeksploatacyjnych oraz wyrobisk podziemnych w rejonie użytkowanym przez Muzeum Górnictwa Węglowego w Zabrzu.</t>
  </si>
  <si>
    <t>Narodowy Fundusz Ochrony Środowiska i Gospodarki Wodnej</t>
  </si>
  <si>
    <t xml:space="preserve">C 12. Ochrona
środowiska
i dostosowanie
miasta do
wymogów zmian
klimatycznych P3. Przyjazność
przestrzeni miasta </t>
  </si>
  <si>
    <t>złożono wniosek o dofinansownanie</t>
  </si>
  <si>
    <t xml:space="preserve">Wykonanie instalacji fotowoltaicznych na budynkach Muzeum Górnictwa Węglowego w Zabrzu </t>
  </si>
  <si>
    <t>Regionalny Program Operacyjny Województwa Śląskiego
na lata 2014-2020</t>
  </si>
  <si>
    <t>MGW</t>
  </si>
  <si>
    <t xml:space="preserve">Priorytet P3. Przyjazność przestrzeni miasta C 12. Ochrona
środowiska
i dostosowanie
miasta do
wymogów zmian
klimatycznych
</t>
  </si>
  <si>
    <t>Filmowymi śladami Zabrza, z najstarszym na Śląsku Kinem Roma</t>
  </si>
  <si>
    <t>program dotacyjny, Kultura w sieci</t>
  </si>
  <si>
    <t>Miejski Ośrodek Kultury w Zabrzu</t>
  </si>
  <si>
    <t>C 4. Kreowanie różnorodnych form               i aktywności kulturalnych mieszkańców, Priotytet P1 Aktywne społeczeństwo miejskie</t>
  </si>
  <si>
    <t>Eliminowanie zdrowotnych czynników ryzyka w miejscu pracy - PUP Zabrze.</t>
  </si>
  <si>
    <t>Regionalny Program Operacyjny Województwa Śląskiego na lata 2014 - 2020, Poddziałanie 8.3.2</t>
  </si>
  <si>
    <t>Powiatowy Urząd Pracy w Zabrzu</t>
  </si>
  <si>
    <t>P2. Nowoczesne społeczeństwo miejskie                                                                         C 6. Wzmacnianie działań w ramach aktywnej polityki społecznej</t>
  </si>
  <si>
    <t>wniosek w trakcie procedury naegocjacyjnej przed podpisaniem umowy</t>
  </si>
  <si>
    <t>Aktywizacja osób młodych pozostających bez pracy w Mieście Zabrze ( IV )</t>
  </si>
  <si>
    <t>Wojewódzki Urząd Pracy w Katowicach</t>
  </si>
  <si>
    <t>Program Operacyjny Wiedza Edukacja Rozwój, Poddziałanie 1.1.1</t>
  </si>
  <si>
    <t>P2. Nowoczesne społeczeństwo miejskie                                                                         C10 Racjonalizacja działań w ramach polityki społecznej                                                                      P1. Środowisko gospodarcze                                                                                                          C2 Stymulowanie rozwoju lokalnej przedsiębiorczości K.1.5. Wspieranie poprawy użyteczności zawodowej mieszkańcow poprzez kursy, przekwalifikowania, studia podyplomowe</t>
  </si>
  <si>
    <t>projekt pozakonkursowy, poddziałania 1.1.1 PO WER</t>
  </si>
  <si>
    <t>Aktywizacja osób bezrobotnych w wieku 30+ zarejestrowanych w Powiatowym Urzędzie Pracy w Zabrzu (IV)</t>
  </si>
  <si>
    <t>Regionalny Program Operacyjny Województwa Śląskiego na lata 2014 - 2020, Działanie 7.2</t>
  </si>
  <si>
    <t>P2. Nowoczesne społeczeństwo miejskie                                                                         C10 Racjonalizacja działań w ramach polityki społecznej                                                                      P1. Środowisko gospodarcze                                                                                                          C2 Stymulowanie rozwoju lokalnej przedsiębiorczości</t>
  </si>
  <si>
    <t>projekt pozakonkursowy, działania 7.2 RPO WSL</t>
  </si>
  <si>
    <t>Zacznij i Ty- kompleksowe programy wsparcia dla osób bezrobotnych</t>
  </si>
  <si>
    <t>Regionalny Program Operacyjny Województwa Śląskiego na lata 2014 - 2020, Poddziałanie 7.1.1</t>
  </si>
  <si>
    <t>MOPR Zabrze</t>
  </si>
  <si>
    <t xml:space="preserve">    P1. Aktywne społeczeństwo miejskie     C 6. Wzmacnianie działań w ramach aktywnej polityki społecznej</t>
  </si>
  <si>
    <t>Program rządowy " Posiłek w szkole i w domu"</t>
  </si>
  <si>
    <t>Sląski Urząd Wojewódzki</t>
  </si>
  <si>
    <t>"Posiłek w szkole i w domu"</t>
  </si>
  <si>
    <t>Podpisano umowę o dofinansowanie</t>
  </si>
  <si>
    <t>Aktywny Samorząd</t>
  </si>
  <si>
    <t>PFRON</t>
  </si>
  <si>
    <t>FC Roma-kontynuacja</t>
  </si>
  <si>
    <t>Program integracji społeczności romskiej w Polsce na lata 2014 – 2020</t>
  </si>
  <si>
    <t>P1. Aktywne społeczeństwo miejskie       cel 5; Aktywizowanie sportowo-rekreacyjne mieszkańców  C 6. Wzmacnianie działań w ramach aktywnej polityki społecznej</t>
  </si>
  <si>
    <t>Projekt na rzecz poprawy sytuacji zdrowotnej Romów w Zabrzu na rok 2019 – kontynuacja</t>
  </si>
  <si>
    <t xml:space="preserve"> P1. Aktywne społeczeństwo miejskie     C 6. Wzmacnianie działań w ramach aktywnej polityki społecznej</t>
  </si>
  <si>
    <t>Program Korekcyjno-Edukacyjny dla osób stosujących przemoc w rodzinie</t>
  </si>
  <si>
    <t>Program Psychologiczno – Terapeutyczny dla osób stosujących przemoc w rodzinie</t>
  </si>
  <si>
    <t>zakończony</t>
  </si>
  <si>
    <t xml:space="preserve">Klub Seniora w ramach Programu Wieloletniego „Senior+” </t>
  </si>
  <si>
    <t xml:space="preserve">Ministerstwo Rodziny ,Pracy i Polityki Społecznej </t>
  </si>
  <si>
    <t>Program Wieloletni „Senior +” na lata 2015-2020</t>
  </si>
  <si>
    <t>„Asystent Osobisty Osoby Niepełnosprawnej”</t>
  </si>
  <si>
    <t xml:space="preserve"> „Asystent osobisty osoby niepełnosprawnej – edycja 2019 – 2020”</t>
  </si>
  <si>
    <t>"Opieka wytchnieniowa"</t>
  </si>
  <si>
    <t>"Opieka wytchnieniowa" - edycja 2020</t>
  </si>
  <si>
    <t xml:space="preserve">„Usługi opiekuńcze” </t>
  </si>
  <si>
    <t>„Usługi opiekuńcze- edycja 2020</t>
  </si>
  <si>
    <t>„Specjalistyczne usługi opiekuńcze”</t>
  </si>
  <si>
    <t>„ Specjalistyczne usługi opiekuńcze- edycja 2020</t>
  </si>
  <si>
    <t xml:space="preserve">Województwo Ślaskie/ROPS Województwa Ślaskiego </t>
  </si>
  <si>
    <t>Wydział Realizacji Projektów</t>
  </si>
  <si>
    <t>DPS 2</t>
  </si>
  <si>
    <t>P1 - Aktywne społeczeństwo miejskie,                 C6 - Wzmocnienie działań w ramach aktywnej polityki społecznej</t>
  </si>
  <si>
    <r>
      <t xml:space="preserve">ŚLĄSKIE POMAGA </t>
    </r>
    <r>
      <rPr>
        <u/>
        <sz val="10"/>
        <rFont val="Arial"/>
        <family val="2"/>
        <charset val="238"/>
      </rPr>
      <t xml:space="preserve">Działanie 9.2 </t>
    </r>
    <r>
      <rPr>
        <sz val="10"/>
        <rFont val="Arial"/>
        <family val="2"/>
        <charset val="238"/>
      </rPr>
      <t xml:space="preserve">(Dostępne i efektywne usługi społeczne i zdrowotne), </t>
    </r>
    <r>
      <rPr>
        <u/>
        <sz val="10"/>
        <rFont val="Arial"/>
        <family val="2"/>
        <charset val="238"/>
      </rPr>
      <t>Poddziałanie 9.2.8</t>
    </r>
    <r>
      <rPr>
        <sz val="10"/>
        <rFont val="Arial"/>
        <family val="2"/>
        <charset val="238"/>
      </rPr>
      <t xml:space="preserve"> (Działania na rzecz ograniczania skutków wystapienia zagrozenia epidemiologicznego wywołanego koronnawirusek SARS-Co-V-2 - tryb nadzwyczajny)</t>
    </r>
  </si>
  <si>
    <t>Śląskie Pomaga</t>
  </si>
  <si>
    <t>Regionalny Program Operacyjny Województwa Śląskiego na lata 2014-2020</t>
  </si>
  <si>
    <t>Wydział Zdrowia i Polityki Społecznej</t>
  </si>
  <si>
    <t>Dom Pomocy Społecznej nr 1 w Zabrzu</t>
  </si>
  <si>
    <t>P1 - Aktywne społeczeństwo miejskie,                  C6 - Wzmocnienie działań w ramach aktywnej polityki społecznej</t>
  </si>
  <si>
    <t>Kształcenie ustawiczne pracowników i pracodawców</t>
  </si>
  <si>
    <t>Fundusz Pracy za pośrednictwem PUP w Zabrzu</t>
  </si>
  <si>
    <t>Krajowy Fundusz Szkoleniowy</t>
  </si>
  <si>
    <t>P2 - Nowoczesne społeczeństwo, C10 - racjonalizacja działań w ramach polityki społecznej</t>
  </si>
  <si>
    <t>Program Operacyjny Infrastruktura i Środowisko na lata 2014-2020 Poddziałanie 5.3.1 Dziedzictwo kulturowe</t>
  </si>
  <si>
    <t>Dom Pomocy Społecznej nr 3 w Zabrzu</t>
  </si>
  <si>
    <t>Regionalny Program Operacyjny Województwa Śląskiego na lata 2014-2020 dla osi priorytetowej: V. Ochrona środowiska i efektywne wykorzystywanie zasobów dla działania:5.2 Gospodarka odpadami dla poddziałania:5.2.1 Gospodarka odpadami ZIT</t>
  </si>
  <si>
    <t>GOK</t>
  </si>
  <si>
    <t>Priorytet P3. Przyjazność przestrzeni miasta. Cel: Ochrona środowiska i dostosowanie miasta do wymogów zmian klimatycznych.</t>
  </si>
  <si>
    <t>Budowa Punktu Selektywnego Zbierania Odpadów Komunalnych w Zabrzu przy ul. Szyb Franciszek</t>
  </si>
  <si>
    <t xml:space="preserve">„Bezpieczne przejścia dla pieszych w Zabrzu - w ciągu ul. 3-go Maja na wysokości ul. Rymera </t>
  </si>
  <si>
    <t>ik/MZDiII</t>
  </si>
  <si>
    <t>Ministerstwo Spraw Wewnętrznych
 i Administracji</t>
  </si>
  <si>
    <t>C 1.Wzmacnianie bezpieczeństwa
K 1.2. Współpraca w zakresie bezpieczeństwa publicznego</t>
  </si>
  <si>
    <t>od 01-07-2020r.
do 31-12-2020r.</t>
  </si>
  <si>
    <t>Wymiana nawierzchni z trawy syntetycznej boiska do piłki nożnej na Ośrodku Sportowo Rekreacyjnym Walka w Zabrzu</t>
  </si>
  <si>
    <t xml:space="preserve">Sportowa Polska 2020 </t>
  </si>
  <si>
    <t xml:space="preserve">Ministerstwo Sportu i Turystyki </t>
  </si>
  <si>
    <t>C 5. Aktywizowanie sportowo-rekreacyjne mieszkańców
K 5.2. Atrakcyjność lokalnych obiektów sportowo-rekreacyjnych</t>
  </si>
  <si>
    <t>Przebudowa boiska treningowego i budowa hali namiotowej na terenie byłego stadionu Koksownik Zabrze wraz z zapleczem przy ul. Rataja w Zabrzu.</t>
  </si>
  <si>
    <t xml:space="preserve">Program budowy zadaszeń boisk piłkarskich - edycja pilotażowa 2020 </t>
  </si>
  <si>
    <t xml:space="preserve">6 647 927,00 </t>
  </si>
  <si>
    <t>od 30-09-2020r.
do 29-10-2021r.</t>
  </si>
  <si>
    <t>od 01-09-2020 r. 
do 31-08-2022 r.</t>
  </si>
  <si>
    <t>od 01-03-2021 r.
do 31-08-2022 r.</t>
  </si>
  <si>
    <t xml:space="preserve">od 19-02-2020r.
do 30-06-2023r. </t>
  </si>
  <si>
    <t>od 01-01-2021r.
do 01-06-2024r.</t>
  </si>
  <si>
    <t>od 07-07-2020r.
do 06-01-2021r.</t>
  </si>
  <si>
    <t xml:space="preserve">od 03-07-2018r.       
do 31-05-2023r.
</t>
  </si>
  <si>
    <t>od 01-07-2020r. 
do 31-08-2022r.</t>
  </si>
  <si>
    <t>od 01-06-2020r. 
do 31-05-2022r.</t>
  </si>
  <si>
    <t>od 01-09-2020r. 
do 31-08-202 r.</t>
  </si>
  <si>
    <t>od 10-10-2020r. 
do 09-10-2022r.</t>
  </si>
  <si>
    <t>od 01-06-2020r. 
do 31-01-2021r.</t>
  </si>
  <si>
    <t xml:space="preserve">od 01-09-2020r. 
do 31-08-2021r. </t>
  </si>
  <si>
    <t>od 01-09-2020r.
do 31-08-2022r.</t>
  </si>
  <si>
    <t>od 01-06-2020r.
do 31-05-2022r.</t>
  </si>
  <si>
    <t xml:space="preserve">od 01-09-2020r.
do 31-08-2021r. </t>
  </si>
  <si>
    <r>
      <t>od</t>
    </r>
    <r>
      <rPr>
        <b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01-11-2020r.
do 31-10-2022r.</t>
    </r>
  </si>
  <si>
    <t>od 01-09-2020r.
do 31-08-2020r.</t>
  </si>
  <si>
    <t>od 01-10-2020r.
do 30-06-2022r.</t>
  </si>
  <si>
    <t xml:space="preserve">od 30-04-2021r.
do 02-12-2021r.
</t>
  </si>
  <si>
    <t>od 08-10-2018r.
do 31-12-2021r.</t>
  </si>
  <si>
    <t>od 01-10-2019r.
do 31-12-2021r.</t>
  </si>
  <si>
    <t>od 20-06-2018r.
do 31-12-2021r.</t>
  </si>
  <si>
    <t>od 01-04-2019r.
do 31-12-2023r.</t>
  </si>
  <si>
    <t>od 16-06-2017r.
do 31-12-2020r.</t>
  </si>
  <si>
    <t>od 01-10-2020r.
do 31-12-2021r.</t>
  </si>
  <si>
    <t>od 22-04-2020r.
do 22-10-2020r.</t>
  </si>
  <si>
    <t>od 04-05-2020r.
do 31-12-2020r.</t>
  </si>
  <si>
    <t>od 01-07-2021r.
do 30-12-2022r.</t>
  </si>
  <si>
    <t xml:space="preserve">od 01-08-2020r.
do 29-07-2022r.
</t>
  </si>
  <si>
    <t>od 22-04-2020r. 
do 22-10-2020r.</t>
  </si>
  <si>
    <t>od 01-01-2021r.
do 30-12-2022r.</t>
  </si>
  <si>
    <t>od 01-01-2019r.
do 31-12-2020r.</t>
  </si>
  <si>
    <t xml:space="preserve">od 28-03-2019r.
do 30-06-2023r.
</t>
  </si>
  <si>
    <t>realizacja rzeczowa projektu została zakończona</t>
  </si>
  <si>
    <t>przed realizacją</t>
  </si>
  <si>
    <t xml:space="preserve">Program ograniczania niskiej emisji na terenie miasta Zabrze (Modernizacja źródeł ciepła w budynkach indywidualnych realizowana w ramach programu ograniczenia niskiej emisji na terenie miasta Zabrze - etap X) </t>
  </si>
  <si>
    <t>C12.Ochrona środowiska i dostosowanie miasta do wymogów zmian klimatycznych, P3. Przyjazność przestrzeni miasta</t>
  </si>
  <si>
    <t>Opracowanie Programu Ochrony Środowiska dla Miasta Zabrze do roku 2024 z perspektywą do roku 2028</t>
  </si>
  <si>
    <t>Opracowanie Programu Ochrony Środowiska dla Miasta Zabrze do roku 2024 z perspektywą do roku 2028                                    Zarządzanie środowiska ZS2.1. Opracowanie programów ochrony i kształtowania środowiska, zgodnie z zasadami rozwoju</t>
  </si>
  <si>
    <t>od 01-04-2019r.
do 29-05-2020r.</t>
  </si>
  <si>
    <t>od 01-01-2020r.
do 31-12-2020r.</t>
  </si>
  <si>
    <t>od 01-09-2020r.
do 31-12-2020r.</t>
  </si>
  <si>
    <t>od 01-09-2020r. 
do 31-12-2021r.</t>
  </si>
  <si>
    <t>od 01-09-2020r.
do 31-11-2022r.</t>
  </si>
  <si>
    <t>od 01-09-2020r.
do 31-11-2023r.</t>
  </si>
  <si>
    <t>od 14-05-2020r.
do 31-12-202r.0</t>
  </si>
  <si>
    <t>od 14-05-2020r.
do 31-12-2020r.</t>
  </si>
  <si>
    <t>od 14-05-2020r. 
do 31-12-2020r.</t>
  </si>
  <si>
    <t>od 15-06-2020r. 
do 30-10-2020r.</t>
  </si>
  <si>
    <t>od 01-06-2020r. do 03-12-2020r.</t>
  </si>
  <si>
    <t>od 18-06-2020r.            
do 31-12-2020r.</t>
  </si>
  <si>
    <t xml:space="preserve">od 01-08-2019r.
do 30-06-2025r. </t>
  </si>
  <si>
    <t>od 13-07-2020r.
do 30-10-2020r.</t>
  </si>
  <si>
    <t>od 04-05-2020r.
do 30-04-2021r.</t>
  </si>
  <si>
    <t>od 28-02-2020r.
do 31-12-2020r.</t>
  </si>
  <si>
    <t>od 01-04-2021r.
do 31-10-2021r.</t>
  </si>
  <si>
    <t xml:space="preserve">od 27-04-2020r.
do 31-12-2020r. </t>
  </si>
  <si>
    <t xml:space="preserve">od 22-06-2020r.
do 31-12-2020r. </t>
  </si>
  <si>
    <t xml:space="preserve">od 20-04-2020r.
do 31-12-2020r. </t>
  </si>
  <si>
    <t>od 22-04-2020r.
do 31-10-2020r.</t>
  </si>
  <si>
    <t>od 07-06-2019r.
do 31-0-.2020r.</t>
  </si>
  <si>
    <t>od 16-03-2020r.
do 23-12-2020r.</t>
  </si>
  <si>
    <t>od 01-04-2020r.
do 23-12-2020r.</t>
  </si>
  <si>
    <t>od 02-03-2020r.
do 23-12-2020r.</t>
  </si>
  <si>
    <t>od 03-06-2020r.
do 30-11-2020r.</t>
  </si>
  <si>
    <t>od 01-03-2020r.
do 31-08-2021r.</t>
  </si>
  <si>
    <t>od 01-01-2020r. 
do 31-12-2020r.</t>
  </si>
  <si>
    <t>od 01-02-2020r. 
do 31-12-2020r.</t>
  </si>
  <si>
    <t>od 01-06-2020r. 
do 31-12-2020r.</t>
  </si>
  <si>
    <t>od 11-07-2019r. 
do 29-05-2020r.</t>
  </si>
  <si>
    <t>od 01-07-2019r.
do 31-01-2020r.</t>
  </si>
  <si>
    <t xml:space="preserve">„PROGRAM OGRANICZANIA PRZESTĘPCZOŚCI 
i ASPOŁECZNYCH ZACHOWAŃ
RAZEM BEZPIECZNIEJ im. Władysława Stasiaka na lata 2018 - 2020” 
</t>
  </si>
  <si>
    <t xml:space="preserve">od 12-07-2019r. 
do 31-12-2019r. </t>
  </si>
  <si>
    <t>od 11-06-2018r. 
do 30-11-2018 r.</t>
  </si>
  <si>
    <t>od 01-07-2019r. 
do 31-01-2020r.</t>
  </si>
  <si>
    <t>od 01-02-2019r.
do 30-06-2020r.</t>
  </si>
  <si>
    <t>od 01-12-2017r.
do 30-11-2019r.</t>
  </si>
  <si>
    <t>od 01-07-2018r.
do 31-03-2020r.</t>
  </si>
  <si>
    <t>od 01-09-2018r.
do 31-03-2020r.</t>
  </si>
  <si>
    <t>Kompleksowa termomodernizacja budynków użyteczności publicznej na terenie Zabrza - etap IV</t>
  </si>
  <si>
    <t>Urząd Marszałkowski Województwa</t>
  </si>
  <si>
    <t>RPO WSL 2014-2020 4.3. Efektywność energetyczna i odnawialne źródła energii w infrastrukturze
publicznej i mieszkaniowej
dla poddziałania: 4.3.1. Efektywność energetyczna i odnawialne źródła energii w
infrastrukturze publicznej i mieszkaniowej - ZIT</t>
  </si>
  <si>
    <t>5 815 026,35</t>
  </si>
  <si>
    <t xml:space="preserve">C 12. Ochrona środowiska i dostosowanie 
miasta do wymogów zmian klimatycznych
</t>
  </si>
  <si>
    <t>Kompleksowa termomodernizacja budynków użyteczności publicznej na terenie Zabrza - etap V</t>
  </si>
  <si>
    <t>4 619 524,20</t>
  </si>
  <si>
    <t>od 15-02-2019r.
do 31-12-2022r.</t>
  </si>
  <si>
    <t>od 16-11-2018r.
do 31-12-2022r.</t>
  </si>
  <si>
    <t>Budowa drogi publicznej gminnej na południe od ul. Handlowej wraz ze ścieżką rowerową, chodnikiem, zjazdami do posesji, budowa skrzyżowania typu rondo z ulicami Pyskowicką i Magazynową.</t>
  </si>
  <si>
    <t>Śląski Urząd Wojeówdzki</t>
  </si>
  <si>
    <t xml:space="preserve">Fundusz Dróg Samorządowych </t>
  </si>
  <si>
    <t>WRP/MZDII</t>
  </si>
  <si>
    <t>MZDII</t>
  </si>
  <si>
    <t>C.13.Wzmacnianie dostępności komunikacyjnej miasta</t>
  </si>
  <si>
    <t>od 01-01-2020r.
do 30-08-2020r.</t>
  </si>
  <si>
    <t>wszystkie szkoły podsatwowe- 41 jednostek</t>
  </si>
  <si>
    <t>"Staże zagraniczne kluczem do sukcesu zawodowego"</t>
  </si>
  <si>
    <t>"Kształcenie ustawiczne- inwestycją w teraźniejszość i przyszłość"</t>
  </si>
  <si>
    <t>Rozbudowa,nadbudowa, przebudowa i remont budynku Teatru Nowego w Zabrzu wraz z infrastrukturą techniczną i elementami zagospodarowania terenu</t>
  </si>
  <si>
    <t>Zakup aparatury i sprzętu medycznego dla potrzeb zabezpieczenia pacjentów zakażonych i diagnozowanych w kierunku choroby COVID -19 dla potrzeb Szpitala Miejskiego w Zabrzu Sp. z o.o.</t>
  </si>
  <si>
    <t>Priorytet 2 Nowoczesne społeczeństwo miejskie
cel strategiczny C.7 Rozwój różnych form i aktywności mieszkańców
K 7.2 Tworzenie warunków działalności kulturalnych 
PR 7 2.2 Adaptacja zasobów kulturalnych dla potrzeb działalności kulturalnej</t>
  </si>
  <si>
    <t xml:space="preserve">Odczyszczenie, przeprowadzenie  badań określenia najwłaściwszych środków do impregnacji, usunięcie soli żelaza i związków węgla dwóch łodzi do transportu ludzi i materiałów z Głównej Kluczowej Sztolni Dziedzicznej </t>
  </si>
  <si>
    <t>2.6. Racjonalne gospodarowanie odpadami i ochrona powierzchni ziemi 
Zmniejszenie uciążliwości wynikających z wydobywania kopalin (2019)</t>
  </si>
  <si>
    <t xml:space="preserve"> P1. Aktywne społeczeństwo miejskie     
C 6. Wzmacnianie działań w ramach aktywnej polityki społecznej</t>
  </si>
  <si>
    <t>od 01-01-2020 r.
do 31-12-2020 r.</t>
  </si>
  <si>
    <t xml:space="preserve">"To lubię. Czytelnicy dzielą się pasjami." </t>
  </si>
  <si>
    <t>Modernizacja źródeł ciepła w budynkach indywidualnych realizowana w ramach Programu ograniczenia niskiej emisji na terenie miasta Zabrze - etap IX Ochrona atmosfery : OA 1.4. Wdrażanie obszarowych programów ograniczenia niskiej emisji pyłowo-gazowych</t>
  </si>
  <si>
    <t>Opracowanie Programu Ochrony Środowiska dla Miasta Zabrze do roku 2024 z perspektywą do roku 2028 Zarządzanie środowiska ZS2.1 Opracowanie programów ochrony i kształtowania środowiska, zgodnie z zasadami rozwoju</t>
  </si>
  <si>
    <t>Modernizacja źródeł ciepła w budynkach indywidualnych realizowana w ramach Programu ograniczenia niskiej emisji na terenie miasta Zabrze - etap X Ochrona atmosfery: OA 1.4. Wdrażanie obszarowych programów ograniczenia emisji pyłowo-gazowych</t>
  </si>
</sst>
</file>

<file path=xl/styles.xml><?xml version="1.0" encoding="utf-8"?>
<styleSheet xmlns="http://schemas.openxmlformats.org/spreadsheetml/2006/main">
  <numFmts count="3">
    <numFmt numFmtId="164" formatCode="#,##0.00\ &quot;zł&quot;"/>
    <numFmt numFmtId="165" formatCode="d/m/yyyy;@"/>
    <numFmt numFmtId="166" formatCode="dd\.mm\.yyyy;@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i/>
      <sz val="16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9"/>
      <color rgb="FFCE181E"/>
      <name val="Arial"/>
      <family val="2"/>
      <charset val="238"/>
    </font>
    <font>
      <u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0C0C0"/>
        <bgColor rgb="FFCCCC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5" fillId="0" borderId="0"/>
    <xf numFmtId="0" fontId="2" fillId="0" borderId="0"/>
    <xf numFmtId="0" fontId="1" fillId="0" borderId="0"/>
  </cellStyleXfs>
  <cellXfs count="113">
    <xf numFmtId="0" fontId="0" fillId="0" borderId="0" xfId="0"/>
    <xf numFmtId="0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3" borderId="0" xfId="0" applyNumberFormat="1" applyFont="1" applyFill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6" fillId="0" borderId="0" xfId="0" applyNumberFormat="1" applyFont="1" applyFill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vertical="center" wrapText="1"/>
    </xf>
    <xf numFmtId="0" fontId="18" fillId="0" borderId="0" xfId="0" applyNumberFormat="1" applyFont="1" applyFill="1" applyBorder="1" applyAlignment="1">
      <alignment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166" fontId="2" fillId="4" borderId="7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0" fillId="0" borderId="5" xfId="0" applyNumberFormat="1" applyFont="1" applyFill="1" applyBorder="1" applyAlignment="1">
      <alignment horizontal="center" vertical="center" wrapText="1"/>
    </xf>
    <xf numFmtId="0" fontId="24" fillId="0" borderId="5" xfId="0" applyNumberFormat="1" applyFont="1" applyFill="1" applyBorder="1" applyAlignment="1">
      <alignment horizontal="center" vertical="center" wrapText="1"/>
    </xf>
    <xf numFmtId="0" fontId="24" fillId="0" borderId="6" xfId="0" applyNumberFormat="1" applyFont="1" applyFill="1" applyBorder="1" applyAlignment="1">
      <alignment horizontal="center" vertical="center" wrapText="1"/>
    </xf>
    <xf numFmtId="0" fontId="24" fillId="0" borderId="7" xfId="0" applyNumberFormat="1" applyFont="1" applyFill="1" applyBorder="1" applyAlignment="1">
      <alignment horizontal="center" vertical="center" wrapText="1"/>
    </xf>
    <xf numFmtId="0" fontId="25" fillId="6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64" fontId="27" fillId="4" borderId="1" xfId="0" applyNumberFormat="1" applyFont="1" applyFill="1" applyBorder="1" applyAlignment="1">
      <alignment horizontal="right" vertical="center" wrapText="1" indent="1"/>
    </xf>
    <xf numFmtId="166" fontId="27" fillId="4" borderId="1" xfId="0" applyNumberFormat="1" applyFont="1" applyFill="1" applyBorder="1" applyAlignment="1">
      <alignment horizontal="center" vertical="center" wrapText="1"/>
    </xf>
    <xf numFmtId="166" fontId="27" fillId="0" borderId="1" xfId="2" applyNumberFormat="1" applyFont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14" fontId="27" fillId="4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right" vertical="center" wrapText="1" indent="1"/>
    </xf>
    <xf numFmtId="0" fontId="14" fillId="0" borderId="1" xfId="0" applyFont="1" applyFill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0" fontId="27" fillId="6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4" borderId="1" xfId="0" applyNumberFormat="1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165" fontId="24" fillId="4" borderId="1" xfId="0" applyNumberFormat="1" applyFont="1" applyFill="1" applyBorder="1" applyAlignment="1">
      <alignment horizontal="center" vertical="center" wrapText="1"/>
    </xf>
    <xf numFmtId="49" fontId="27" fillId="4" borderId="1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8" borderId="0" xfId="0" applyFont="1" applyFill="1" applyAlignment="1">
      <alignment vertical="center" wrapText="1"/>
    </xf>
    <xf numFmtId="0" fontId="30" fillId="8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164" fontId="27" fillId="0" borderId="3" xfId="0" applyNumberFormat="1" applyFont="1" applyBorder="1" applyAlignment="1">
      <alignment horizontal="right" vertical="center" wrapText="1"/>
    </xf>
    <xf numFmtId="164" fontId="27" fillId="4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164" fontId="19" fillId="4" borderId="1" xfId="0" applyNumberFormat="1" applyFont="1" applyFill="1" applyBorder="1" applyAlignment="1">
      <alignment horizontal="right" vertical="center" wrapText="1" indent="1"/>
    </xf>
    <xf numFmtId="0" fontId="14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8" fillId="0" borderId="5" xfId="0" applyNumberFormat="1" applyFont="1" applyFill="1" applyBorder="1" applyAlignment="1">
      <alignment horizontal="center" vertical="center" wrapText="1"/>
    </xf>
    <xf numFmtId="0" fontId="28" fillId="0" borderId="6" xfId="0" applyNumberFormat="1" applyFont="1" applyFill="1" applyBorder="1" applyAlignment="1">
      <alignment horizontal="center" vertical="center" wrapText="1"/>
    </xf>
    <xf numFmtId="0" fontId="28" fillId="0" borderId="7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0" fillId="0" borderId="5" xfId="0" applyNumberFormat="1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5" borderId="2" xfId="0" applyNumberFormat="1" applyFont="1" applyFill="1" applyBorder="1" applyAlignment="1">
      <alignment horizontal="center" vertical="center" wrapText="1"/>
    </xf>
    <xf numFmtId="0" fontId="22" fillId="5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6" fillId="7" borderId="1" xfId="0" applyNumberFormat="1" applyFont="1" applyFill="1" applyBorder="1" applyAlignment="1">
      <alignment horizontal="center" vertical="center" wrapText="1"/>
    </xf>
    <xf numFmtId="0" fontId="4" fillId="7" borderId="1" xfId="0" applyNumberFormat="1" applyFont="1" applyFill="1" applyBorder="1" applyAlignment="1">
      <alignment horizontal="center" vertical="center" wrapText="1"/>
    </xf>
  </cellXfs>
  <cellStyles count="4">
    <cellStyle name="Normalny" xfId="0" builtinId="0"/>
    <cellStyle name="Normalny 2" xfId="1"/>
    <cellStyle name="Normalny 3" xfId="2"/>
    <cellStyle name="Normalny 4" xfId="3"/>
  </cellStyles>
  <dxfs count="0"/>
  <tableStyles count="0" defaultTableStyle="TableStyleMedium9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tabColor indexed="13"/>
  </sheetPr>
  <dimension ref="A1:P89"/>
  <sheetViews>
    <sheetView tabSelected="1" view="pageBreakPreview" zoomScale="62" zoomScaleSheetLayoutView="62" workbookViewId="0">
      <selection activeCell="F8" sqref="F8"/>
    </sheetView>
  </sheetViews>
  <sheetFormatPr defaultColWidth="9.140625" defaultRowHeight="12.75"/>
  <cols>
    <col min="1" max="1" width="4.7109375" style="20" bestFit="1" customWidth="1"/>
    <col min="2" max="2" width="34.5703125" style="10" customWidth="1"/>
    <col min="3" max="3" width="22.140625" style="9" customWidth="1"/>
    <col min="4" max="4" width="38.5703125" style="9" customWidth="1"/>
    <col min="5" max="5" width="24.42578125" style="9" customWidth="1"/>
    <col min="6" max="6" width="25.28515625" style="9" customWidth="1"/>
    <col min="7" max="7" width="25.5703125" style="9" customWidth="1"/>
    <col min="8" max="8" width="28.28515625" style="9" customWidth="1"/>
    <col min="9" max="9" width="23.42578125" style="9" customWidth="1"/>
    <col min="10" max="10" width="35.28515625" style="10" customWidth="1"/>
    <col min="11" max="11" width="30.85546875" style="10" customWidth="1"/>
    <col min="12" max="12" width="29" style="9" customWidth="1"/>
    <col min="13" max="13" width="20.85546875" style="9" customWidth="1"/>
    <col min="14" max="14" width="16.140625" style="9" customWidth="1"/>
    <col min="15" max="15" width="21.140625" style="9" customWidth="1"/>
    <col min="16" max="16" width="29" style="9" customWidth="1"/>
    <col min="17" max="16384" width="9.140625" style="9"/>
  </cols>
  <sheetData>
    <row r="1" spans="1:16" s="16" customFormat="1" ht="21" customHeight="1">
      <c r="A1" s="90" t="s">
        <v>71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26"/>
    </row>
    <row r="2" spans="1:16" s="11" customFormat="1">
      <c r="A2" s="35"/>
      <c r="G2" s="91"/>
      <c r="H2" s="91"/>
      <c r="O2" s="36"/>
      <c r="P2" s="34"/>
    </row>
    <row r="3" spans="1:16" s="16" customFormat="1" ht="15" customHeight="1">
      <c r="A3" s="99" t="s">
        <v>1</v>
      </c>
      <c r="B3" s="92" t="s">
        <v>2</v>
      </c>
      <c r="C3" s="92" t="s">
        <v>32</v>
      </c>
      <c r="D3" s="92" t="s">
        <v>33</v>
      </c>
      <c r="E3" s="92" t="s">
        <v>19</v>
      </c>
      <c r="F3" s="92" t="s">
        <v>4</v>
      </c>
      <c r="G3" s="92" t="s">
        <v>0</v>
      </c>
      <c r="H3" s="92"/>
      <c r="I3" s="92" t="s">
        <v>8</v>
      </c>
      <c r="J3" s="92" t="s">
        <v>7</v>
      </c>
      <c r="K3" s="92" t="s">
        <v>11</v>
      </c>
      <c r="L3" s="92" t="s">
        <v>12</v>
      </c>
      <c r="M3" s="92" t="s">
        <v>13</v>
      </c>
      <c r="N3" s="94" t="s">
        <v>61</v>
      </c>
      <c r="O3" s="92" t="s">
        <v>6</v>
      </c>
      <c r="P3" s="22"/>
    </row>
    <row r="4" spans="1:16" s="15" customFormat="1" ht="57.75" customHeight="1">
      <c r="A4" s="92"/>
      <c r="B4" s="92"/>
      <c r="C4" s="92"/>
      <c r="D4" s="92"/>
      <c r="E4" s="92"/>
      <c r="F4" s="92"/>
      <c r="G4" s="28" t="s">
        <v>10</v>
      </c>
      <c r="H4" s="28" t="s">
        <v>9</v>
      </c>
      <c r="I4" s="92"/>
      <c r="J4" s="93"/>
      <c r="K4" s="92"/>
      <c r="L4" s="92"/>
      <c r="M4" s="92"/>
      <c r="N4" s="95"/>
      <c r="O4" s="92"/>
      <c r="P4" s="22"/>
    </row>
    <row r="5" spans="1:16" s="17" customFormat="1" ht="18" customHeight="1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0">
        <v>7</v>
      </c>
      <c r="H5" s="30">
        <v>8</v>
      </c>
      <c r="I5" s="30">
        <v>9</v>
      </c>
      <c r="J5" s="30">
        <v>10</v>
      </c>
      <c r="K5" s="30">
        <v>11</v>
      </c>
      <c r="L5" s="30">
        <v>12</v>
      </c>
      <c r="M5" s="30">
        <v>13</v>
      </c>
      <c r="N5" s="30">
        <v>14</v>
      </c>
      <c r="O5" s="30">
        <v>15</v>
      </c>
      <c r="P5" s="23"/>
    </row>
    <row r="6" spans="1:16" s="17" customFormat="1" ht="18" customHeight="1">
      <c r="A6" s="96" t="s">
        <v>66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P6" s="23"/>
    </row>
    <row r="7" spans="1:16" s="17" customFormat="1" ht="18" customHeight="1">
      <c r="A7" s="50"/>
      <c r="B7" s="51"/>
      <c r="C7" s="51"/>
      <c r="D7" s="51"/>
      <c r="E7" s="51"/>
      <c r="F7" s="51"/>
      <c r="G7" s="53"/>
      <c r="H7" s="51"/>
      <c r="I7" s="51"/>
      <c r="J7" s="51"/>
      <c r="K7" s="51"/>
      <c r="L7" s="51"/>
      <c r="M7" s="51"/>
      <c r="N7" s="51"/>
      <c r="O7" s="52"/>
      <c r="P7" s="23"/>
    </row>
    <row r="8" spans="1:16" s="13" customFormat="1" ht="250.5" customHeight="1">
      <c r="A8" s="76">
        <v>1</v>
      </c>
      <c r="B8" s="62" t="s">
        <v>102</v>
      </c>
      <c r="C8" s="62" t="s">
        <v>103</v>
      </c>
      <c r="D8" s="62" t="s">
        <v>104</v>
      </c>
      <c r="E8" s="62" t="s">
        <v>105</v>
      </c>
      <c r="F8" s="62" t="s">
        <v>106</v>
      </c>
      <c r="G8" s="85">
        <v>2954133.2</v>
      </c>
      <c r="H8" s="85">
        <v>173772.55</v>
      </c>
      <c r="I8" s="85">
        <v>347545.08</v>
      </c>
      <c r="J8" s="62" t="s">
        <v>107</v>
      </c>
      <c r="K8" s="62" t="s">
        <v>69</v>
      </c>
      <c r="L8" s="62" t="s">
        <v>68</v>
      </c>
      <c r="M8" s="64" t="s">
        <v>397</v>
      </c>
      <c r="N8" s="64" t="s">
        <v>108</v>
      </c>
      <c r="O8" s="64" t="s">
        <v>80</v>
      </c>
    </row>
    <row r="9" spans="1:16" s="13" customFormat="1" ht="262.5" customHeight="1">
      <c r="A9" s="73">
        <v>2</v>
      </c>
      <c r="B9" s="62" t="s">
        <v>109</v>
      </c>
      <c r="C9" s="62" t="s">
        <v>110</v>
      </c>
      <c r="D9" s="62" t="s">
        <v>111</v>
      </c>
      <c r="E9" s="62" t="s">
        <v>105</v>
      </c>
      <c r="F9" s="62" t="s">
        <v>112</v>
      </c>
      <c r="G9" s="85">
        <v>364607.5</v>
      </c>
      <c r="H9" s="85">
        <v>0</v>
      </c>
      <c r="I9" s="85">
        <v>64342.5</v>
      </c>
      <c r="J9" s="62" t="s">
        <v>107</v>
      </c>
      <c r="K9" s="62" t="s">
        <v>69</v>
      </c>
      <c r="L9" s="62" t="s">
        <v>68</v>
      </c>
      <c r="M9" s="64" t="s">
        <v>398</v>
      </c>
      <c r="N9" s="64" t="s">
        <v>108</v>
      </c>
      <c r="O9" s="64" t="s">
        <v>80</v>
      </c>
    </row>
    <row r="10" spans="1:16" s="13" customFormat="1" ht="179.25" customHeight="1">
      <c r="A10" s="76">
        <v>3</v>
      </c>
      <c r="B10" s="62" t="s">
        <v>126</v>
      </c>
      <c r="C10" s="62" t="s">
        <v>127</v>
      </c>
      <c r="D10" s="62" t="s">
        <v>128</v>
      </c>
      <c r="E10" s="62" t="s">
        <v>129</v>
      </c>
      <c r="F10" s="62" t="s">
        <v>129</v>
      </c>
      <c r="G10" s="85">
        <v>2777384.67</v>
      </c>
      <c r="H10" s="85">
        <v>0</v>
      </c>
      <c r="I10" s="85">
        <v>1953234.29</v>
      </c>
      <c r="J10" s="62" t="s">
        <v>130</v>
      </c>
      <c r="K10" s="62" t="s">
        <v>69</v>
      </c>
      <c r="L10" s="62" t="s">
        <v>68</v>
      </c>
      <c r="M10" s="64" t="s">
        <v>399</v>
      </c>
      <c r="N10" s="64" t="s">
        <v>117</v>
      </c>
      <c r="O10" s="64" t="s">
        <v>131</v>
      </c>
    </row>
    <row r="11" spans="1:16" s="13" customFormat="1" ht="153.75" customHeight="1">
      <c r="A11" s="73">
        <v>4</v>
      </c>
      <c r="B11" s="62" t="s">
        <v>166</v>
      </c>
      <c r="C11" s="62" t="s">
        <v>167</v>
      </c>
      <c r="D11" s="62" t="s">
        <v>168</v>
      </c>
      <c r="E11" s="62" t="s">
        <v>163</v>
      </c>
      <c r="F11" s="62" t="s">
        <v>169</v>
      </c>
      <c r="G11" s="85">
        <f>39956.4*4</f>
        <v>159825.60000000001</v>
      </c>
      <c r="H11" s="85">
        <v>0</v>
      </c>
      <c r="I11" s="85">
        <v>0</v>
      </c>
      <c r="J11" s="62" t="s">
        <v>170</v>
      </c>
      <c r="K11" s="62" t="s">
        <v>69</v>
      </c>
      <c r="L11" s="62" t="s">
        <v>68</v>
      </c>
      <c r="M11" s="65" t="s">
        <v>171</v>
      </c>
      <c r="N11" s="64" t="s">
        <v>165</v>
      </c>
      <c r="O11" s="64" t="s">
        <v>80</v>
      </c>
    </row>
    <row r="12" spans="1:16" s="13" customFormat="1" ht="153.75" customHeight="1">
      <c r="A12" s="76">
        <v>5</v>
      </c>
      <c r="B12" s="62" t="s">
        <v>172</v>
      </c>
      <c r="C12" s="62" t="s">
        <v>173</v>
      </c>
      <c r="D12" s="62" t="s">
        <v>174</v>
      </c>
      <c r="E12" s="62" t="s">
        <v>163</v>
      </c>
      <c r="F12" s="62" t="s">
        <v>175</v>
      </c>
      <c r="G12" s="85">
        <f>115750*4</f>
        <v>463000</v>
      </c>
      <c r="H12" s="85">
        <v>0</v>
      </c>
      <c r="I12" s="85">
        <v>0</v>
      </c>
      <c r="J12" s="62" t="s">
        <v>176</v>
      </c>
      <c r="K12" s="62" t="s">
        <v>69</v>
      </c>
      <c r="L12" s="62" t="s">
        <v>68</v>
      </c>
      <c r="M12" s="65" t="s">
        <v>400</v>
      </c>
      <c r="N12" s="64" t="s">
        <v>165</v>
      </c>
      <c r="O12" s="64" t="s">
        <v>80</v>
      </c>
    </row>
    <row r="13" spans="1:16" s="13" customFormat="1" ht="153.75" customHeight="1">
      <c r="A13" s="73">
        <v>6</v>
      </c>
      <c r="B13" s="62" t="s">
        <v>180</v>
      </c>
      <c r="C13" s="62" t="s">
        <v>114</v>
      </c>
      <c r="D13" s="62" t="s">
        <v>181</v>
      </c>
      <c r="E13" s="62" t="s">
        <v>163</v>
      </c>
      <c r="F13" s="62" t="s">
        <v>106</v>
      </c>
      <c r="G13" s="85">
        <v>164999.91</v>
      </c>
      <c r="H13" s="85">
        <v>0</v>
      </c>
      <c r="I13" s="85">
        <v>0</v>
      </c>
      <c r="J13" s="62" t="s">
        <v>164</v>
      </c>
      <c r="K13" s="62" t="s">
        <v>69</v>
      </c>
      <c r="L13" s="62" t="s">
        <v>68</v>
      </c>
      <c r="M13" s="65" t="s">
        <v>401</v>
      </c>
      <c r="N13" s="64" t="s">
        <v>179</v>
      </c>
      <c r="O13" s="64" t="s">
        <v>80</v>
      </c>
    </row>
    <row r="14" spans="1:16" s="13" customFormat="1" ht="153.75" customHeight="1">
      <c r="A14" s="76">
        <v>7</v>
      </c>
      <c r="B14" s="62" t="s">
        <v>197</v>
      </c>
      <c r="C14" s="62" t="s">
        <v>195</v>
      </c>
      <c r="D14" s="62" t="s">
        <v>198</v>
      </c>
      <c r="E14" s="62" t="s">
        <v>199</v>
      </c>
      <c r="F14" s="62" t="s">
        <v>200</v>
      </c>
      <c r="G14" s="85">
        <v>96386029.450000003</v>
      </c>
      <c r="H14" s="85">
        <v>0</v>
      </c>
      <c r="I14" s="85">
        <v>23119320.449999999</v>
      </c>
      <c r="J14" s="62" t="s">
        <v>201</v>
      </c>
      <c r="K14" s="62" t="s">
        <v>69</v>
      </c>
      <c r="L14" s="62" t="s">
        <v>90</v>
      </c>
      <c r="M14" s="64" t="s">
        <v>402</v>
      </c>
      <c r="N14" s="64" t="s">
        <v>179</v>
      </c>
      <c r="O14" s="64" t="s">
        <v>80</v>
      </c>
    </row>
    <row r="15" spans="1:16" s="13" customFormat="1" ht="84.75" customHeight="1">
      <c r="A15" s="73">
        <v>8</v>
      </c>
      <c r="B15" s="62" t="s">
        <v>217</v>
      </c>
      <c r="C15" s="62" t="s">
        <v>218</v>
      </c>
      <c r="D15" s="62" t="s">
        <v>219</v>
      </c>
      <c r="E15" s="62" t="s">
        <v>220</v>
      </c>
      <c r="F15" s="62" t="s">
        <v>220</v>
      </c>
      <c r="G15" s="85">
        <f>16329*4.4671</f>
        <v>72943.275900000008</v>
      </c>
      <c r="H15" s="85">
        <v>0</v>
      </c>
      <c r="I15" s="85">
        <v>0</v>
      </c>
      <c r="J15" s="62" t="s">
        <v>107</v>
      </c>
      <c r="K15" s="62" t="s">
        <v>69</v>
      </c>
      <c r="L15" s="62" t="s">
        <v>68</v>
      </c>
      <c r="M15" s="64" t="s">
        <v>221</v>
      </c>
      <c r="N15" s="64" t="s">
        <v>108</v>
      </c>
      <c r="O15" s="64" t="s">
        <v>80</v>
      </c>
    </row>
    <row r="16" spans="1:16" s="13" customFormat="1" ht="80.25" customHeight="1">
      <c r="A16" s="76">
        <v>9</v>
      </c>
      <c r="B16" s="62" t="s">
        <v>222</v>
      </c>
      <c r="C16" s="62" t="s">
        <v>218</v>
      </c>
      <c r="D16" s="62" t="s">
        <v>219</v>
      </c>
      <c r="E16" s="62" t="s">
        <v>223</v>
      </c>
      <c r="F16" s="62" t="s">
        <v>223</v>
      </c>
      <c r="G16" s="85">
        <v>70500</v>
      </c>
      <c r="H16" s="85">
        <v>0</v>
      </c>
      <c r="I16" s="85">
        <v>0</v>
      </c>
      <c r="J16" s="62" t="s">
        <v>107</v>
      </c>
      <c r="K16" s="62" t="s">
        <v>69</v>
      </c>
      <c r="L16" s="62" t="s">
        <v>68</v>
      </c>
      <c r="M16" s="64" t="s">
        <v>224</v>
      </c>
      <c r="N16" s="64" t="s">
        <v>108</v>
      </c>
      <c r="O16" s="64" t="s">
        <v>80</v>
      </c>
    </row>
    <row r="17" spans="1:15" s="13" customFormat="1" ht="80.25" customHeight="1">
      <c r="A17" s="73">
        <v>10</v>
      </c>
      <c r="B17" s="62" t="s">
        <v>225</v>
      </c>
      <c r="C17" s="62" t="s">
        <v>218</v>
      </c>
      <c r="D17" s="62" t="s">
        <v>219</v>
      </c>
      <c r="E17" s="62" t="s">
        <v>226</v>
      </c>
      <c r="F17" s="62" t="s">
        <v>226</v>
      </c>
      <c r="G17" s="85">
        <f>22363*4.4671</f>
        <v>99897.757300000012</v>
      </c>
      <c r="H17" s="85">
        <v>0</v>
      </c>
      <c r="I17" s="85">
        <v>0</v>
      </c>
      <c r="J17" s="62" t="s">
        <v>107</v>
      </c>
      <c r="K17" s="62" t="s">
        <v>69</v>
      </c>
      <c r="L17" s="62" t="s">
        <v>68</v>
      </c>
      <c r="M17" s="64" t="s">
        <v>403</v>
      </c>
      <c r="N17" s="64" t="s">
        <v>108</v>
      </c>
      <c r="O17" s="64" t="s">
        <v>80</v>
      </c>
    </row>
    <row r="18" spans="1:15" s="13" customFormat="1" ht="80.25" customHeight="1">
      <c r="A18" s="76">
        <v>11</v>
      </c>
      <c r="B18" s="62" t="s">
        <v>227</v>
      </c>
      <c r="C18" s="62" t="s">
        <v>218</v>
      </c>
      <c r="D18" s="62" t="s">
        <v>219</v>
      </c>
      <c r="E18" s="62" t="s">
        <v>228</v>
      </c>
      <c r="F18" s="62" t="s">
        <v>228</v>
      </c>
      <c r="G18" s="85">
        <f>49435*4.4671</f>
        <v>220831.08850000001</v>
      </c>
      <c r="H18" s="85">
        <v>0</v>
      </c>
      <c r="I18" s="85">
        <v>0</v>
      </c>
      <c r="J18" s="62" t="s">
        <v>107</v>
      </c>
      <c r="K18" s="62" t="s">
        <v>69</v>
      </c>
      <c r="L18" s="62" t="s">
        <v>68</v>
      </c>
      <c r="M18" s="64" t="s">
        <v>224</v>
      </c>
      <c r="N18" s="64" t="s">
        <v>108</v>
      </c>
      <c r="O18" s="64" t="s">
        <v>80</v>
      </c>
    </row>
    <row r="19" spans="1:15" s="13" customFormat="1" ht="80.25" customHeight="1">
      <c r="A19" s="73">
        <v>12</v>
      </c>
      <c r="B19" s="62" t="s">
        <v>217</v>
      </c>
      <c r="C19" s="62" t="s">
        <v>218</v>
      </c>
      <c r="D19" s="62" t="s">
        <v>219</v>
      </c>
      <c r="E19" s="62" t="s">
        <v>229</v>
      </c>
      <c r="F19" s="62" t="s">
        <v>229</v>
      </c>
      <c r="G19" s="85">
        <f>16329*4.4671</f>
        <v>72943.275900000008</v>
      </c>
      <c r="H19" s="85">
        <v>0</v>
      </c>
      <c r="I19" s="85">
        <v>0</v>
      </c>
      <c r="J19" s="62" t="s">
        <v>107</v>
      </c>
      <c r="K19" s="62" t="s">
        <v>69</v>
      </c>
      <c r="L19" s="62" t="s">
        <v>68</v>
      </c>
      <c r="M19" s="64" t="s">
        <v>404</v>
      </c>
      <c r="N19" s="64" t="s">
        <v>108</v>
      </c>
      <c r="O19" s="64" t="s">
        <v>80</v>
      </c>
    </row>
    <row r="20" spans="1:15" s="13" customFormat="1" ht="80.25" customHeight="1">
      <c r="A20" s="76">
        <v>13</v>
      </c>
      <c r="B20" s="62" t="s">
        <v>230</v>
      </c>
      <c r="C20" s="62" t="s">
        <v>218</v>
      </c>
      <c r="D20" s="62" t="s">
        <v>219</v>
      </c>
      <c r="E20" s="62" t="s">
        <v>231</v>
      </c>
      <c r="F20" s="62" t="s">
        <v>231</v>
      </c>
      <c r="G20" s="85">
        <f>51000*4.4671</f>
        <v>227822.1</v>
      </c>
      <c r="H20" s="85">
        <v>0</v>
      </c>
      <c r="I20" s="85">
        <v>0</v>
      </c>
      <c r="J20" s="62" t="s">
        <v>107</v>
      </c>
      <c r="K20" s="62" t="s">
        <v>69</v>
      </c>
      <c r="L20" s="62" t="s">
        <v>68</v>
      </c>
      <c r="M20" s="64" t="s">
        <v>405</v>
      </c>
      <c r="N20" s="64" t="s">
        <v>108</v>
      </c>
      <c r="O20" s="64" t="s">
        <v>80</v>
      </c>
    </row>
    <row r="21" spans="1:15" s="13" customFormat="1" ht="80.25" customHeight="1">
      <c r="A21" s="73">
        <v>14</v>
      </c>
      <c r="B21" s="62" t="s">
        <v>493</v>
      </c>
      <c r="C21" s="62" t="s">
        <v>218</v>
      </c>
      <c r="D21" s="62" t="s">
        <v>219</v>
      </c>
      <c r="E21" s="62" t="s">
        <v>232</v>
      </c>
      <c r="F21" s="62" t="s">
        <v>232</v>
      </c>
      <c r="G21" s="85">
        <f>228965*4.4671</f>
        <v>1022809.5515000001</v>
      </c>
      <c r="H21" s="85">
        <v>0</v>
      </c>
      <c r="I21" s="85">
        <v>0</v>
      </c>
      <c r="J21" s="62" t="s">
        <v>107</v>
      </c>
      <c r="K21" s="62" t="s">
        <v>69</v>
      </c>
      <c r="L21" s="62" t="s">
        <v>68</v>
      </c>
      <c r="M21" s="64" t="s">
        <v>406</v>
      </c>
      <c r="N21" s="64" t="s">
        <v>108</v>
      </c>
      <c r="O21" s="64" t="s">
        <v>80</v>
      </c>
    </row>
    <row r="22" spans="1:15" s="13" customFormat="1" ht="80.25" customHeight="1">
      <c r="A22" s="76">
        <v>15</v>
      </c>
      <c r="B22" s="62" t="s">
        <v>233</v>
      </c>
      <c r="C22" s="62" t="s">
        <v>218</v>
      </c>
      <c r="D22" s="62" t="s">
        <v>219</v>
      </c>
      <c r="E22" s="62" t="s">
        <v>234</v>
      </c>
      <c r="F22" s="62" t="s">
        <v>234</v>
      </c>
      <c r="G22" s="85">
        <f>56000*4.4671</f>
        <v>250157.6</v>
      </c>
      <c r="H22" s="85">
        <v>0</v>
      </c>
      <c r="I22" s="85">
        <v>0</v>
      </c>
      <c r="J22" s="62" t="s">
        <v>107</v>
      </c>
      <c r="K22" s="62" t="s">
        <v>69</v>
      </c>
      <c r="L22" s="62" t="s">
        <v>68</v>
      </c>
      <c r="M22" s="64" t="s">
        <v>407</v>
      </c>
      <c r="N22" s="64" t="s">
        <v>108</v>
      </c>
      <c r="O22" s="64" t="s">
        <v>80</v>
      </c>
    </row>
    <row r="23" spans="1:15" s="13" customFormat="1" ht="80.25" customHeight="1">
      <c r="A23" s="73">
        <v>16</v>
      </c>
      <c r="B23" s="62" t="s">
        <v>235</v>
      </c>
      <c r="C23" s="62" t="s">
        <v>218</v>
      </c>
      <c r="D23" s="62" t="s">
        <v>236</v>
      </c>
      <c r="E23" s="62" t="s">
        <v>232</v>
      </c>
      <c r="F23" s="62" t="s">
        <v>232</v>
      </c>
      <c r="G23" s="85">
        <f>6000*4.4671</f>
        <v>26802.600000000002</v>
      </c>
      <c r="H23" s="85">
        <v>0</v>
      </c>
      <c r="I23" s="85">
        <v>0</v>
      </c>
      <c r="J23" s="62" t="s">
        <v>107</v>
      </c>
      <c r="K23" s="62" t="s">
        <v>69</v>
      </c>
      <c r="L23" s="62" t="s">
        <v>68</v>
      </c>
      <c r="M23" s="64" t="s">
        <v>408</v>
      </c>
      <c r="N23" s="64" t="s">
        <v>108</v>
      </c>
      <c r="O23" s="64" t="s">
        <v>80</v>
      </c>
    </row>
    <row r="24" spans="1:15" s="13" customFormat="1" ht="80.25" customHeight="1">
      <c r="A24" s="76">
        <v>17</v>
      </c>
      <c r="B24" s="62" t="s">
        <v>237</v>
      </c>
      <c r="C24" s="62" t="s">
        <v>218</v>
      </c>
      <c r="D24" s="62" t="s">
        <v>219</v>
      </c>
      <c r="E24" s="62" t="s">
        <v>232</v>
      </c>
      <c r="F24" s="62" t="s">
        <v>232</v>
      </c>
      <c r="G24" s="85">
        <v>123000</v>
      </c>
      <c r="H24" s="85">
        <v>0</v>
      </c>
      <c r="I24" s="85">
        <v>0</v>
      </c>
      <c r="J24" s="62" t="s">
        <v>107</v>
      </c>
      <c r="K24" s="62" t="s">
        <v>69</v>
      </c>
      <c r="L24" s="62" t="s">
        <v>68</v>
      </c>
      <c r="M24" s="64" t="s">
        <v>409</v>
      </c>
      <c r="N24" s="64" t="s">
        <v>108</v>
      </c>
      <c r="O24" s="64" t="s">
        <v>80</v>
      </c>
    </row>
    <row r="25" spans="1:15" s="13" customFormat="1" ht="80.25" customHeight="1">
      <c r="A25" s="73">
        <v>18</v>
      </c>
      <c r="B25" s="62" t="s">
        <v>238</v>
      </c>
      <c r="C25" s="62" t="s">
        <v>218</v>
      </c>
      <c r="D25" s="62" t="s">
        <v>219</v>
      </c>
      <c r="E25" s="62" t="s">
        <v>239</v>
      </c>
      <c r="F25" s="62" t="s">
        <v>239</v>
      </c>
      <c r="G25" s="85">
        <f>22326*4.4671</f>
        <v>99732.474600000001</v>
      </c>
      <c r="H25" s="85">
        <v>0</v>
      </c>
      <c r="I25" s="85">
        <v>0</v>
      </c>
      <c r="J25" s="62" t="s">
        <v>107</v>
      </c>
      <c r="K25" s="62" t="s">
        <v>69</v>
      </c>
      <c r="L25" s="62" t="s">
        <v>68</v>
      </c>
      <c r="M25" s="64" t="s">
        <v>410</v>
      </c>
      <c r="N25" s="64" t="s">
        <v>108</v>
      </c>
      <c r="O25" s="64" t="s">
        <v>80</v>
      </c>
    </row>
    <row r="26" spans="1:15" s="13" customFormat="1" ht="80.25" customHeight="1">
      <c r="A26" s="76">
        <v>19</v>
      </c>
      <c r="B26" s="62" t="s">
        <v>494</v>
      </c>
      <c r="C26" s="62" t="s">
        <v>218</v>
      </c>
      <c r="D26" s="62" t="s">
        <v>219</v>
      </c>
      <c r="E26" s="62" t="s">
        <v>240</v>
      </c>
      <c r="F26" s="62" t="s">
        <v>240</v>
      </c>
      <c r="G26" s="85">
        <v>130000</v>
      </c>
      <c r="H26" s="85">
        <v>0</v>
      </c>
      <c r="I26" s="85">
        <v>0</v>
      </c>
      <c r="J26" s="62" t="s">
        <v>107</v>
      </c>
      <c r="K26" s="62" t="s">
        <v>69</v>
      </c>
      <c r="L26" s="62" t="s">
        <v>68</v>
      </c>
      <c r="M26" s="64" t="s">
        <v>411</v>
      </c>
      <c r="N26" s="64" t="s">
        <v>108</v>
      </c>
      <c r="O26" s="64" t="s">
        <v>80</v>
      </c>
    </row>
    <row r="27" spans="1:15" s="13" customFormat="1" ht="102" customHeight="1">
      <c r="A27" s="73">
        <v>20</v>
      </c>
      <c r="B27" s="62" t="s">
        <v>241</v>
      </c>
      <c r="C27" s="62" t="s">
        <v>218</v>
      </c>
      <c r="D27" s="62" t="s">
        <v>219</v>
      </c>
      <c r="E27" s="62" t="s">
        <v>242</v>
      </c>
      <c r="F27" s="62" t="s">
        <v>242</v>
      </c>
      <c r="G27" s="85">
        <f>198000*4.4671</f>
        <v>884485.8</v>
      </c>
      <c r="H27" s="85">
        <v>0</v>
      </c>
      <c r="I27" s="85">
        <v>0</v>
      </c>
      <c r="J27" s="62" t="s">
        <v>107</v>
      </c>
      <c r="K27" s="62" t="s">
        <v>69</v>
      </c>
      <c r="L27" s="62" t="s">
        <v>68</v>
      </c>
      <c r="M27" s="64" t="s">
        <v>412</v>
      </c>
      <c r="N27" s="64" t="s">
        <v>108</v>
      </c>
      <c r="O27" s="64" t="s">
        <v>80</v>
      </c>
    </row>
    <row r="28" spans="1:15" s="13" customFormat="1" ht="80.25" customHeight="1">
      <c r="A28" s="76">
        <v>21</v>
      </c>
      <c r="B28" s="62" t="s">
        <v>243</v>
      </c>
      <c r="C28" s="62" t="s">
        <v>218</v>
      </c>
      <c r="D28" s="62" t="s">
        <v>219</v>
      </c>
      <c r="E28" s="62" t="s">
        <v>244</v>
      </c>
      <c r="F28" s="62" t="s">
        <v>244</v>
      </c>
      <c r="G28" s="85">
        <f>18000*4.4671</f>
        <v>80407.8</v>
      </c>
      <c r="H28" s="85">
        <v>0</v>
      </c>
      <c r="I28" s="85">
        <v>0</v>
      </c>
      <c r="J28" s="62" t="s">
        <v>107</v>
      </c>
      <c r="K28" s="62" t="s">
        <v>69</v>
      </c>
      <c r="L28" s="62" t="s">
        <v>68</v>
      </c>
      <c r="M28" s="64" t="s">
        <v>409</v>
      </c>
      <c r="N28" s="64" t="s">
        <v>108</v>
      </c>
      <c r="O28" s="64" t="s">
        <v>80</v>
      </c>
    </row>
    <row r="29" spans="1:15" s="13" customFormat="1" ht="80.25" customHeight="1">
      <c r="A29" s="73">
        <v>22</v>
      </c>
      <c r="B29" s="62" t="s">
        <v>245</v>
      </c>
      <c r="C29" s="62" t="s">
        <v>218</v>
      </c>
      <c r="D29" s="62" t="s">
        <v>219</v>
      </c>
      <c r="E29" s="62" t="s">
        <v>246</v>
      </c>
      <c r="F29" s="62" t="s">
        <v>246</v>
      </c>
      <c r="G29" s="85">
        <f>33501*4.4671</f>
        <v>149652.31710000001</v>
      </c>
      <c r="H29" s="85">
        <v>0</v>
      </c>
      <c r="I29" s="85">
        <v>0</v>
      </c>
      <c r="J29" s="62" t="s">
        <v>107</v>
      </c>
      <c r="K29" s="62" t="s">
        <v>69</v>
      </c>
      <c r="L29" s="62" t="s">
        <v>68</v>
      </c>
      <c r="M29" s="64" t="s">
        <v>413</v>
      </c>
      <c r="N29" s="64" t="s">
        <v>108</v>
      </c>
      <c r="O29" s="64" t="s">
        <v>80</v>
      </c>
    </row>
    <row r="30" spans="1:15" s="13" customFormat="1" ht="80.25" customHeight="1">
      <c r="A30" s="76">
        <v>23</v>
      </c>
      <c r="B30" s="62" t="s">
        <v>247</v>
      </c>
      <c r="C30" s="62" t="s">
        <v>218</v>
      </c>
      <c r="D30" s="62" t="s">
        <v>219</v>
      </c>
      <c r="E30" s="62" t="s">
        <v>248</v>
      </c>
      <c r="F30" s="62" t="s">
        <v>248</v>
      </c>
      <c r="G30" s="85">
        <f>41674*4.4671</f>
        <v>186161.92540000001</v>
      </c>
      <c r="H30" s="85">
        <v>0</v>
      </c>
      <c r="I30" s="85">
        <v>0</v>
      </c>
      <c r="J30" s="62" t="s">
        <v>107</v>
      </c>
      <c r="K30" s="62" t="s">
        <v>69</v>
      </c>
      <c r="L30" s="62" t="s">
        <v>68</v>
      </c>
      <c r="M30" s="64" t="s">
        <v>414</v>
      </c>
      <c r="N30" s="64" t="s">
        <v>108</v>
      </c>
      <c r="O30" s="64" t="s">
        <v>80</v>
      </c>
    </row>
    <row r="31" spans="1:15" s="13" customFormat="1" ht="153.75" customHeight="1">
      <c r="A31" s="73">
        <v>24</v>
      </c>
      <c r="B31" s="62" t="s">
        <v>313</v>
      </c>
      <c r="C31" s="62" t="s">
        <v>103</v>
      </c>
      <c r="D31" s="62" t="s">
        <v>314</v>
      </c>
      <c r="E31" s="62" t="s">
        <v>315</v>
      </c>
      <c r="F31" s="62" t="s">
        <v>315</v>
      </c>
      <c r="G31" s="85">
        <v>314221.06</v>
      </c>
      <c r="H31" s="85">
        <v>0</v>
      </c>
      <c r="I31" s="85">
        <v>140475.31</v>
      </c>
      <c r="J31" s="62" t="s">
        <v>316</v>
      </c>
      <c r="K31" s="62" t="s">
        <v>69</v>
      </c>
      <c r="L31" s="62" t="s">
        <v>68</v>
      </c>
      <c r="M31" s="64" t="s">
        <v>415</v>
      </c>
      <c r="N31" s="64" t="s">
        <v>117</v>
      </c>
      <c r="O31" s="64"/>
    </row>
    <row r="32" spans="1:15" s="13" customFormat="1" ht="108" customHeight="1">
      <c r="A32" s="76">
        <v>25</v>
      </c>
      <c r="B32" s="62" t="s">
        <v>321</v>
      </c>
      <c r="C32" s="62" t="s">
        <v>195</v>
      </c>
      <c r="D32" s="62" t="s">
        <v>322</v>
      </c>
      <c r="E32" s="62" t="s">
        <v>145</v>
      </c>
      <c r="F32" s="62" t="s">
        <v>323</v>
      </c>
      <c r="G32" s="85">
        <v>176458.11</v>
      </c>
      <c r="H32" s="85">
        <v>31139.67</v>
      </c>
      <c r="I32" s="85">
        <v>24911.74</v>
      </c>
      <c r="J32" s="62" t="s">
        <v>324</v>
      </c>
      <c r="K32" s="62" t="s">
        <v>69</v>
      </c>
      <c r="L32" s="62" t="s">
        <v>68</v>
      </c>
      <c r="M32" s="67" t="s">
        <v>413</v>
      </c>
      <c r="N32" s="64" t="s">
        <v>165</v>
      </c>
      <c r="O32" s="64" t="s">
        <v>325</v>
      </c>
    </row>
    <row r="33" spans="1:16" s="12" customFormat="1" ht="46.5" customHeight="1">
      <c r="A33" s="68"/>
      <c r="B33" s="68"/>
      <c r="C33" s="68"/>
      <c r="D33" s="68"/>
      <c r="E33" s="68"/>
      <c r="F33" s="69" t="s">
        <v>5</v>
      </c>
      <c r="G33" s="70">
        <f>SUM(G8:G32)</f>
        <v>107478807.06619999</v>
      </c>
      <c r="H33" s="70">
        <f>SUM(H8:H32)</f>
        <v>204912.21999999997</v>
      </c>
      <c r="I33" s="70">
        <f>SUM(I8:I32)</f>
        <v>25649829.369999997</v>
      </c>
      <c r="J33" s="68"/>
      <c r="K33" s="68"/>
      <c r="L33" s="71"/>
      <c r="M33" s="68"/>
      <c r="N33" s="68"/>
      <c r="O33" s="68"/>
      <c r="P33" s="24"/>
    </row>
    <row r="34" spans="1:16" s="13" customFormat="1" ht="19.899999999999999" customHeight="1">
      <c r="A34" s="96" t="s">
        <v>67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8"/>
    </row>
    <row r="35" spans="1:16" s="13" customFormat="1" ht="21.75" customHeight="1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0"/>
    </row>
    <row r="36" spans="1:16" s="13" customFormat="1" ht="293.25" customHeight="1">
      <c r="A36" s="61">
        <v>1</v>
      </c>
      <c r="B36" s="84" t="s">
        <v>148</v>
      </c>
      <c r="C36" s="84" t="s">
        <v>149</v>
      </c>
      <c r="D36" s="84" t="s">
        <v>214</v>
      </c>
      <c r="E36" s="84" t="s">
        <v>151</v>
      </c>
      <c r="F36" s="84" t="s">
        <v>152</v>
      </c>
      <c r="G36" s="86">
        <v>643098.81999999995</v>
      </c>
      <c r="H36" s="86">
        <v>75658.679999999993</v>
      </c>
      <c r="I36" s="86">
        <v>37829.35</v>
      </c>
      <c r="J36" s="84" t="s">
        <v>212</v>
      </c>
      <c r="K36" s="84" t="s">
        <v>70</v>
      </c>
      <c r="L36" s="84" t="s">
        <v>153</v>
      </c>
      <c r="M36" s="62" t="s">
        <v>416</v>
      </c>
      <c r="N36" s="84" t="s">
        <v>117</v>
      </c>
      <c r="O36" s="84" t="s">
        <v>80</v>
      </c>
    </row>
    <row r="37" spans="1:16" s="13" customFormat="1" ht="282" customHeight="1">
      <c r="A37" s="61">
        <v>2</v>
      </c>
      <c r="B37" s="84" t="s">
        <v>154</v>
      </c>
      <c r="C37" s="84" t="s">
        <v>149</v>
      </c>
      <c r="D37" s="84" t="s">
        <v>155</v>
      </c>
      <c r="E37" s="84" t="s">
        <v>151</v>
      </c>
      <c r="F37" s="84" t="s">
        <v>152</v>
      </c>
      <c r="G37" s="86">
        <v>963885.81</v>
      </c>
      <c r="H37" s="86">
        <v>113398.32</v>
      </c>
      <c r="I37" s="86">
        <v>56699.17</v>
      </c>
      <c r="J37" s="84" t="s">
        <v>212</v>
      </c>
      <c r="K37" s="84" t="s">
        <v>70</v>
      </c>
      <c r="L37" s="84" t="s">
        <v>153</v>
      </c>
      <c r="M37" s="62" t="s">
        <v>417</v>
      </c>
      <c r="N37" s="84" t="s">
        <v>117</v>
      </c>
      <c r="O37" s="84" t="s">
        <v>80</v>
      </c>
    </row>
    <row r="38" spans="1:16" s="13" customFormat="1" ht="307.5" customHeight="1">
      <c r="A38" s="61">
        <v>3</v>
      </c>
      <c r="B38" s="84" t="s">
        <v>156</v>
      </c>
      <c r="C38" s="84" t="s">
        <v>149</v>
      </c>
      <c r="D38" s="84" t="s">
        <v>150</v>
      </c>
      <c r="E38" s="84" t="s">
        <v>151</v>
      </c>
      <c r="F38" s="84" t="s">
        <v>157</v>
      </c>
      <c r="G38" s="86">
        <v>1003230</v>
      </c>
      <c r="H38" s="86">
        <v>0</v>
      </c>
      <c r="I38" s="86">
        <v>177041.93</v>
      </c>
      <c r="J38" s="84" t="s">
        <v>212</v>
      </c>
      <c r="K38" s="84" t="s">
        <v>70</v>
      </c>
      <c r="L38" s="84" t="s">
        <v>153</v>
      </c>
      <c r="M38" s="62" t="s">
        <v>418</v>
      </c>
      <c r="N38" s="84" t="s">
        <v>117</v>
      </c>
      <c r="O38" s="84" t="s">
        <v>80</v>
      </c>
    </row>
    <row r="39" spans="1:16" s="13" customFormat="1" ht="275.25" customHeight="1">
      <c r="A39" s="61">
        <v>4</v>
      </c>
      <c r="B39" s="84" t="s">
        <v>158</v>
      </c>
      <c r="C39" s="84" t="s">
        <v>215</v>
      </c>
      <c r="D39" s="84" t="s">
        <v>159</v>
      </c>
      <c r="E39" s="84" t="s">
        <v>151</v>
      </c>
      <c r="F39" s="84" t="s">
        <v>160</v>
      </c>
      <c r="G39" s="86" t="s">
        <v>161</v>
      </c>
      <c r="H39" s="86">
        <v>0</v>
      </c>
      <c r="I39" s="86">
        <v>1976523.13</v>
      </c>
      <c r="J39" s="84" t="s">
        <v>212</v>
      </c>
      <c r="K39" s="84" t="s">
        <v>70</v>
      </c>
      <c r="L39" s="84" t="s">
        <v>153</v>
      </c>
      <c r="M39" s="68" t="s">
        <v>419</v>
      </c>
      <c r="N39" s="84" t="s">
        <v>117</v>
      </c>
      <c r="O39" s="84" t="s">
        <v>80</v>
      </c>
    </row>
    <row r="40" spans="1:16" s="13" customFormat="1" ht="153.75" customHeight="1">
      <c r="A40" s="61">
        <v>5</v>
      </c>
      <c r="B40" s="84" t="s">
        <v>495</v>
      </c>
      <c r="C40" s="84" t="s">
        <v>195</v>
      </c>
      <c r="D40" s="84" t="s">
        <v>378</v>
      </c>
      <c r="E40" s="84" t="s">
        <v>151</v>
      </c>
      <c r="F40" s="84" t="s">
        <v>157</v>
      </c>
      <c r="G40" s="86">
        <v>4771177.41</v>
      </c>
      <c r="H40" s="86"/>
      <c r="I40" s="86">
        <v>1974931.61</v>
      </c>
      <c r="J40" s="84" t="s">
        <v>196</v>
      </c>
      <c r="K40" s="84" t="s">
        <v>70</v>
      </c>
      <c r="L40" s="84" t="s">
        <v>153</v>
      </c>
      <c r="M40" s="72" t="s">
        <v>420</v>
      </c>
      <c r="N40" s="84" t="s">
        <v>117</v>
      </c>
      <c r="O40" s="84" t="s">
        <v>80</v>
      </c>
    </row>
    <row r="41" spans="1:16" s="13" customFormat="1" ht="156" customHeight="1">
      <c r="A41" s="61">
        <v>6</v>
      </c>
      <c r="B41" s="84" t="s">
        <v>182</v>
      </c>
      <c r="C41" s="84" t="s">
        <v>162</v>
      </c>
      <c r="D41" s="84" t="s">
        <v>183</v>
      </c>
      <c r="E41" s="84" t="s">
        <v>184</v>
      </c>
      <c r="F41" s="84" t="s">
        <v>185</v>
      </c>
      <c r="G41" s="86">
        <v>285535.13</v>
      </c>
      <c r="H41" s="86">
        <v>0</v>
      </c>
      <c r="I41" s="86">
        <v>53388.55</v>
      </c>
      <c r="J41" s="84" t="s">
        <v>186</v>
      </c>
      <c r="K41" s="84" t="s">
        <v>70</v>
      </c>
      <c r="L41" s="84" t="s">
        <v>90</v>
      </c>
      <c r="M41" s="64" t="s">
        <v>421</v>
      </c>
      <c r="N41" s="84" t="s">
        <v>179</v>
      </c>
      <c r="O41" s="84" t="s">
        <v>80</v>
      </c>
    </row>
    <row r="42" spans="1:16" s="13" customFormat="1" ht="156" customHeight="1">
      <c r="A42" s="61">
        <v>7</v>
      </c>
      <c r="B42" s="84" t="s">
        <v>177</v>
      </c>
      <c r="C42" s="84" t="s">
        <v>114</v>
      </c>
      <c r="D42" s="84" t="s">
        <v>178</v>
      </c>
      <c r="E42" s="84" t="s">
        <v>163</v>
      </c>
      <c r="F42" s="84" t="s">
        <v>106</v>
      </c>
      <c r="G42" s="86">
        <v>99997.5</v>
      </c>
      <c r="H42" s="86">
        <v>0</v>
      </c>
      <c r="I42" s="86">
        <v>0</v>
      </c>
      <c r="J42" s="84" t="s">
        <v>164</v>
      </c>
      <c r="K42" s="84" t="s">
        <v>70</v>
      </c>
      <c r="L42" s="84" t="s">
        <v>90</v>
      </c>
      <c r="M42" s="64" t="s">
        <v>422</v>
      </c>
      <c r="N42" s="84" t="s">
        <v>179</v>
      </c>
      <c r="O42" s="84" t="s">
        <v>80</v>
      </c>
    </row>
    <row r="43" spans="1:16" s="13" customFormat="1" ht="156" customHeight="1">
      <c r="A43" s="61">
        <v>8</v>
      </c>
      <c r="B43" s="84" t="s">
        <v>187</v>
      </c>
      <c r="C43" s="84" t="s">
        <v>188</v>
      </c>
      <c r="D43" s="84" t="s">
        <v>189</v>
      </c>
      <c r="E43" s="84" t="s">
        <v>190</v>
      </c>
      <c r="F43" s="84" t="s">
        <v>191</v>
      </c>
      <c r="G43" s="86">
        <v>311142.5</v>
      </c>
      <c r="H43" s="86">
        <v>29284</v>
      </c>
      <c r="I43" s="86">
        <v>25623.5</v>
      </c>
      <c r="J43" s="84" t="s">
        <v>192</v>
      </c>
      <c r="K43" s="84" t="s">
        <v>70</v>
      </c>
      <c r="L43" s="84" t="s">
        <v>431</v>
      </c>
      <c r="M43" s="67" t="s">
        <v>424</v>
      </c>
      <c r="N43" s="84" t="s">
        <v>193</v>
      </c>
      <c r="O43" s="84" t="s">
        <v>80</v>
      </c>
    </row>
    <row r="44" spans="1:16" s="13" customFormat="1" ht="156" customHeight="1">
      <c r="A44" s="61">
        <v>9</v>
      </c>
      <c r="B44" s="84" t="s">
        <v>202</v>
      </c>
      <c r="C44" s="84" t="s">
        <v>203</v>
      </c>
      <c r="D44" s="84" t="s">
        <v>204</v>
      </c>
      <c r="E44" s="84" t="s">
        <v>205</v>
      </c>
      <c r="F44" s="84" t="s">
        <v>206</v>
      </c>
      <c r="G44" s="86">
        <v>521540.43</v>
      </c>
      <c r="H44" s="86">
        <v>0</v>
      </c>
      <c r="I44" s="86">
        <v>92036.55</v>
      </c>
      <c r="J44" s="84" t="s">
        <v>207</v>
      </c>
      <c r="K44" s="84" t="s">
        <v>70</v>
      </c>
      <c r="L44" s="84" t="s">
        <v>90</v>
      </c>
      <c r="M44" s="67" t="s">
        <v>425</v>
      </c>
      <c r="N44" s="84" t="s">
        <v>108</v>
      </c>
      <c r="O44" s="84" t="s">
        <v>80</v>
      </c>
    </row>
    <row r="45" spans="1:16" s="13" customFormat="1" ht="156" customHeight="1">
      <c r="A45" s="61">
        <v>10</v>
      </c>
      <c r="B45" s="84" t="s">
        <v>113</v>
      </c>
      <c r="C45" s="84" t="s">
        <v>114</v>
      </c>
      <c r="D45" s="84" t="s">
        <v>115</v>
      </c>
      <c r="E45" s="84" t="s">
        <v>105</v>
      </c>
      <c r="F45" s="84" t="s">
        <v>492</v>
      </c>
      <c r="G45" s="86">
        <v>99997.5</v>
      </c>
      <c r="H45" s="86">
        <v>0</v>
      </c>
      <c r="I45" s="86">
        <v>161.4</v>
      </c>
      <c r="J45" s="84" t="s">
        <v>107</v>
      </c>
      <c r="K45" s="84" t="s">
        <v>116</v>
      </c>
      <c r="L45" s="84" t="s">
        <v>90</v>
      </c>
      <c r="M45" s="64" t="s">
        <v>426</v>
      </c>
      <c r="N45" s="84" t="s">
        <v>117</v>
      </c>
      <c r="O45" s="84" t="s">
        <v>430</v>
      </c>
    </row>
    <row r="46" spans="1:16" s="13" customFormat="1" ht="156" customHeight="1">
      <c r="A46" s="61">
        <v>11</v>
      </c>
      <c r="B46" s="84" t="s">
        <v>118</v>
      </c>
      <c r="C46" s="84" t="s">
        <v>114</v>
      </c>
      <c r="D46" s="84" t="s">
        <v>115</v>
      </c>
      <c r="E46" s="84" t="s">
        <v>105</v>
      </c>
      <c r="F46" s="84" t="s">
        <v>119</v>
      </c>
      <c r="G46" s="86">
        <v>164991.91</v>
      </c>
      <c r="H46" s="86">
        <v>0</v>
      </c>
      <c r="I46" s="86">
        <v>2832.36</v>
      </c>
      <c r="J46" s="84" t="s">
        <v>107</v>
      </c>
      <c r="K46" s="84" t="s">
        <v>120</v>
      </c>
      <c r="L46" s="84" t="s">
        <v>90</v>
      </c>
      <c r="M46" s="64" t="s">
        <v>121</v>
      </c>
      <c r="N46" s="84" t="s">
        <v>117</v>
      </c>
      <c r="O46" s="84" t="s">
        <v>80</v>
      </c>
    </row>
    <row r="47" spans="1:16" s="16" customFormat="1" ht="135" customHeight="1">
      <c r="A47" s="61">
        <v>12</v>
      </c>
      <c r="B47" s="84" t="s">
        <v>202</v>
      </c>
      <c r="C47" s="84" t="s">
        <v>103</v>
      </c>
      <c r="D47" s="84" t="s">
        <v>249</v>
      </c>
      <c r="E47" s="84" t="s">
        <v>163</v>
      </c>
      <c r="F47" s="84" t="s">
        <v>106</v>
      </c>
      <c r="G47" s="86">
        <v>530781.63</v>
      </c>
      <c r="H47" s="86">
        <v>0</v>
      </c>
      <c r="I47" s="86">
        <v>93667.35</v>
      </c>
      <c r="J47" s="84" t="s">
        <v>107</v>
      </c>
      <c r="K47" s="84" t="s">
        <v>70</v>
      </c>
      <c r="L47" s="84" t="s">
        <v>431</v>
      </c>
      <c r="M47" s="64" t="s">
        <v>427</v>
      </c>
      <c r="N47" s="84" t="s">
        <v>108</v>
      </c>
      <c r="O47" s="84" t="s">
        <v>80</v>
      </c>
    </row>
    <row r="48" spans="1:16" s="16" customFormat="1" ht="162.75" customHeight="1">
      <c r="A48" s="61">
        <v>13</v>
      </c>
      <c r="B48" s="84" t="s">
        <v>182</v>
      </c>
      <c r="C48" s="84" t="s">
        <v>103</v>
      </c>
      <c r="D48" s="84" t="s">
        <v>250</v>
      </c>
      <c r="E48" s="84" t="s">
        <v>163</v>
      </c>
      <c r="F48" s="84" t="s">
        <v>251</v>
      </c>
      <c r="G48" s="86">
        <v>285535.13</v>
      </c>
      <c r="H48" s="86">
        <v>0</v>
      </c>
      <c r="I48" s="86">
        <v>53388.55</v>
      </c>
      <c r="J48" s="84" t="s">
        <v>107</v>
      </c>
      <c r="K48" s="84" t="s">
        <v>70</v>
      </c>
      <c r="L48" s="84" t="s">
        <v>90</v>
      </c>
      <c r="M48" s="64" t="s">
        <v>421</v>
      </c>
      <c r="N48" s="84" t="s">
        <v>117</v>
      </c>
      <c r="O48" s="84" t="s">
        <v>252</v>
      </c>
    </row>
    <row r="49" spans="1:16" s="13" customFormat="1" ht="141" customHeight="1">
      <c r="A49" s="61">
        <v>14</v>
      </c>
      <c r="B49" s="84" t="s">
        <v>326</v>
      </c>
      <c r="C49" s="84" t="s">
        <v>327</v>
      </c>
      <c r="D49" s="84" t="s">
        <v>328</v>
      </c>
      <c r="E49" s="84" t="s">
        <v>323</v>
      </c>
      <c r="F49" s="84" t="s">
        <v>323</v>
      </c>
      <c r="G49" s="86">
        <v>8534630.7400000002</v>
      </c>
      <c r="H49" s="86">
        <v>1591889.35</v>
      </c>
      <c r="I49" s="86">
        <v>0</v>
      </c>
      <c r="J49" s="84" t="s">
        <v>329</v>
      </c>
      <c r="K49" s="84" t="s">
        <v>70</v>
      </c>
      <c r="L49" s="84" t="s">
        <v>90</v>
      </c>
      <c r="M49" s="64" t="s">
        <v>428</v>
      </c>
      <c r="N49" s="84" t="s">
        <v>165</v>
      </c>
      <c r="O49" s="84" t="s">
        <v>330</v>
      </c>
    </row>
    <row r="50" spans="1:16" s="13" customFormat="1" ht="141" customHeight="1">
      <c r="A50" s="61">
        <v>15</v>
      </c>
      <c r="B50" s="84" t="s">
        <v>331</v>
      </c>
      <c r="C50" s="84" t="s">
        <v>327</v>
      </c>
      <c r="D50" s="84" t="s">
        <v>332</v>
      </c>
      <c r="E50" s="84" t="s">
        <v>323</v>
      </c>
      <c r="F50" s="84" t="s">
        <v>323</v>
      </c>
      <c r="G50" s="86">
        <v>8050076.0599999996</v>
      </c>
      <c r="H50" s="86">
        <v>1420601.66</v>
      </c>
      <c r="I50" s="86">
        <v>0</v>
      </c>
      <c r="J50" s="84" t="s">
        <v>333</v>
      </c>
      <c r="K50" s="84" t="s">
        <v>70</v>
      </c>
      <c r="L50" s="84" t="s">
        <v>90</v>
      </c>
      <c r="M50" s="64" t="s">
        <v>428</v>
      </c>
      <c r="N50" s="84" t="s">
        <v>165</v>
      </c>
      <c r="O50" s="84" t="s">
        <v>334</v>
      </c>
    </row>
    <row r="51" spans="1:16" s="13" customFormat="1" ht="141" customHeight="1">
      <c r="A51" s="61">
        <v>16</v>
      </c>
      <c r="B51" s="84" t="s">
        <v>335</v>
      </c>
      <c r="C51" s="84" t="s">
        <v>327</v>
      </c>
      <c r="D51" s="84" t="s">
        <v>336</v>
      </c>
      <c r="E51" s="84" t="s">
        <v>145</v>
      </c>
      <c r="F51" s="84" t="s">
        <v>323</v>
      </c>
      <c r="G51" s="86">
        <v>955082.22</v>
      </c>
      <c r="H51" s="86">
        <v>112362.61</v>
      </c>
      <c r="I51" s="86">
        <v>56181.31</v>
      </c>
      <c r="J51" s="84" t="s">
        <v>324</v>
      </c>
      <c r="K51" s="84" t="s">
        <v>70</v>
      </c>
      <c r="L51" s="84" t="s">
        <v>90</v>
      </c>
      <c r="M51" s="64" t="s">
        <v>428</v>
      </c>
      <c r="N51" s="84" t="s">
        <v>165</v>
      </c>
      <c r="O51" s="84" t="s">
        <v>80</v>
      </c>
    </row>
    <row r="52" spans="1:16" s="13" customFormat="1" ht="156" customHeight="1">
      <c r="A52" s="61">
        <v>17</v>
      </c>
      <c r="B52" s="84" t="s">
        <v>369</v>
      </c>
      <c r="C52" s="84" t="s">
        <v>364</v>
      </c>
      <c r="D52" s="84" t="s">
        <v>368</v>
      </c>
      <c r="E52" s="84" t="s">
        <v>365</v>
      </c>
      <c r="F52" s="84" t="s">
        <v>366</v>
      </c>
      <c r="G52" s="86">
        <v>30770</v>
      </c>
      <c r="H52" s="86">
        <v>5430</v>
      </c>
      <c r="I52" s="86">
        <v>0</v>
      </c>
      <c r="J52" s="84" t="s">
        <v>367</v>
      </c>
      <c r="K52" s="84" t="s">
        <v>70</v>
      </c>
      <c r="L52" s="84" t="s">
        <v>90</v>
      </c>
      <c r="M52" s="64" t="s">
        <v>423</v>
      </c>
      <c r="N52" s="84" t="s">
        <v>108</v>
      </c>
      <c r="O52" s="84" t="s">
        <v>80</v>
      </c>
    </row>
    <row r="53" spans="1:16" s="13" customFormat="1" ht="156" customHeight="1">
      <c r="A53" s="61">
        <v>18</v>
      </c>
      <c r="B53" s="84" t="s">
        <v>369</v>
      </c>
      <c r="C53" s="84" t="s">
        <v>110</v>
      </c>
      <c r="D53" s="84" t="s">
        <v>370</v>
      </c>
      <c r="E53" s="84" t="s">
        <v>371</v>
      </c>
      <c r="F53" s="84" t="s">
        <v>372</v>
      </c>
      <c r="G53" s="86">
        <v>56100</v>
      </c>
      <c r="H53" s="86">
        <v>9900</v>
      </c>
      <c r="I53" s="86">
        <v>0</v>
      </c>
      <c r="J53" s="84" t="s">
        <v>373</v>
      </c>
      <c r="K53" s="84" t="s">
        <v>70</v>
      </c>
      <c r="L53" s="84" t="s">
        <v>90</v>
      </c>
      <c r="M53" s="64" t="s">
        <v>423</v>
      </c>
      <c r="N53" s="84" t="s">
        <v>108</v>
      </c>
      <c r="O53" s="84" t="s">
        <v>80</v>
      </c>
    </row>
    <row r="54" spans="1:16" s="13" customFormat="1" ht="156" customHeight="1">
      <c r="A54" s="61">
        <v>19</v>
      </c>
      <c r="B54" s="84" t="s">
        <v>369</v>
      </c>
      <c r="C54" s="84" t="s">
        <v>110</v>
      </c>
      <c r="D54" s="84" t="s">
        <v>368</v>
      </c>
      <c r="E54" s="84" t="s">
        <v>365</v>
      </c>
      <c r="F54" s="84" t="s">
        <v>379</v>
      </c>
      <c r="G54" s="86">
        <v>31280</v>
      </c>
      <c r="H54" s="86">
        <v>5520</v>
      </c>
      <c r="I54" s="86">
        <v>0</v>
      </c>
      <c r="J54" s="84" t="s">
        <v>373</v>
      </c>
      <c r="K54" s="84" t="s">
        <v>70</v>
      </c>
      <c r="L54" s="84" t="s">
        <v>90</v>
      </c>
      <c r="M54" s="64" t="s">
        <v>423</v>
      </c>
      <c r="N54" s="84" t="s">
        <v>108</v>
      </c>
      <c r="O54" s="84" t="s">
        <v>80</v>
      </c>
    </row>
    <row r="55" spans="1:16" s="13" customFormat="1" ht="135.75" customHeight="1">
      <c r="A55" s="61">
        <v>20</v>
      </c>
      <c r="B55" s="84" t="s">
        <v>383</v>
      </c>
      <c r="C55" s="84" t="s">
        <v>195</v>
      </c>
      <c r="D55" s="84" t="s">
        <v>380</v>
      </c>
      <c r="E55" s="84" t="s">
        <v>365</v>
      </c>
      <c r="F55" s="84" t="s">
        <v>381</v>
      </c>
      <c r="G55" s="86">
        <v>1842729.13</v>
      </c>
      <c r="H55" s="86">
        <v>0</v>
      </c>
      <c r="I55" s="86">
        <v>2051989.62</v>
      </c>
      <c r="J55" s="84" t="s">
        <v>382</v>
      </c>
      <c r="K55" s="84" t="s">
        <v>70</v>
      </c>
      <c r="L55" s="84" t="s">
        <v>68</v>
      </c>
      <c r="M55" s="64" t="s">
        <v>429</v>
      </c>
      <c r="N55" s="84" t="s">
        <v>117</v>
      </c>
      <c r="O55" s="84" t="s">
        <v>80</v>
      </c>
    </row>
    <row r="56" spans="1:16" s="17" customFormat="1" ht="168.75" customHeight="1">
      <c r="A56" s="61">
        <v>21</v>
      </c>
      <c r="B56" s="84" t="s">
        <v>476</v>
      </c>
      <c r="C56" s="84" t="s">
        <v>477</v>
      </c>
      <c r="D56" s="84" t="s">
        <v>478</v>
      </c>
      <c r="E56" s="84" t="s">
        <v>365</v>
      </c>
      <c r="F56" s="84" t="s">
        <v>157</v>
      </c>
      <c r="G56" s="86" t="s">
        <v>479</v>
      </c>
      <c r="H56" s="86">
        <v>0</v>
      </c>
      <c r="I56" s="86">
        <v>1414681.18</v>
      </c>
      <c r="J56" s="84" t="s">
        <v>480</v>
      </c>
      <c r="K56" s="84" t="s">
        <v>70</v>
      </c>
      <c r="L56" s="84" t="s">
        <v>90</v>
      </c>
      <c r="M56" s="64" t="s">
        <v>483</v>
      </c>
      <c r="N56" s="84" t="s">
        <v>117</v>
      </c>
      <c r="O56" s="84" t="s">
        <v>80</v>
      </c>
      <c r="P56" s="23"/>
    </row>
    <row r="57" spans="1:16" s="13" customFormat="1" ht="198.75" customHeight="1">
      <c r="A57" s="61">
        <v>22</v>
      </c>
      <c r="B57" s="84" t="s">
        <v>481</v>
      </c>
      <c r="C57" s="84" t="s">
        <v>477</v>
      </c>
      <c r="D57" s="84" t="s">
        <v>478</v>
      </c>
      <c r="E57" s="84" t="s">
        <v>365</v>
      </c>
      <c r="F57" s="84" t="s">
        <v>157</v>
      </c>
      <c r="G57" s="86" t="s">
        <v>482</v>
      </c>
      <c r="H57" s="86">
        <v>0</v>
      </c>
      <c r="I57" s="86">
        <v>815210.18</v>
      </c>
      <c r="J57" s="84" t="s">
        <v>480</v>
      </c>
      <c r="K57" s="84" t="s">
        <v>70</v>
      </c>
      <c r="L57" s="84" t="s">
        <v>90</v>
      </c>
      <c r="M57" s="64" t="s">
        <v>484</v>
      </c>
      <c r="N57" s="84" t="s">
        <v>117</v>
      </c>
      <c r="O57" s="84" t="s">
        <v>80</v>
      </c>
    </row>
    <row r="58" spans="1:16" s="12" customFormat="1" ht="46.5" customHeight="1">
      <c r="A58" s="68"/>
      <c r="B58" s="68"/>
      <c r="C58" s="68"/>
      <c r="D58" s="68"/>
      <c r="E58" s="68"/>
      <c r="F58" s="69" t="s">
        <v>5</v>
      </c>
      <c r="G58" s="70">
        <f>SUM(G36:G57)</f>
        <v>29181581.919999998</v>
      </c>
      <c r="H58" s="70">
        <f>SUM(H36:H57)</f>
        <v>3364044.6199999996</v>
      </c>
      <c r="I58" s="70">
        <f>SUM(I36:I57)</f>
        <v>8882185.7400000002</v>
      </c>
      <c r="J58" s="68"/>
      <c r="K58" s="68"/>
      <c r="L58" s="71"/>
      <c r="M58" s="68"/>
      <c r="N58" s="68"/>
      <c r="O58" s="72"/>
      <c r="P58" s="24"/>
    </row>
    <row r="59" spans="1:16">
      <c r="A59" s="9"/>
      <c r="B59" s="9"/>
      <c r="I59" s="10"/>
      <c r="J59" s="9"/>
      <c r="K59" s="9"/>
    </row>
    <row r="60" spans="1:16">
      <c r="A60" s="9"/>
      <c r="B60" s="9"/>
      <c r="I60" s="10"/>
      <c r="J60" s="9"/>
      <c r="K60" s="9"/>
    </row>
    <row r="61" spans="1:16">
      <c r="A61" s="9"/>
      <c r="B61" s="9"/>
      <c r="I61" s="10"/>
      <c r="J61" s="9"/>
      <c r="K61" s="9"/>
    </row>
    <row r="62" spans="1:16">
      <c r="A62" s="9"/>
      <c r="B62" s="9"/>
      <c r="I62" s="10"/>
      <c r="J62" s="9"/>
      <c r="K62" s="9"/>
    </row>
    <row r="63" spans="1:16">
      <c r="A63" s="9"/>
      <c r="B63" s="9"/>
      <c r="I63" s="10"/>
      <c r="J63" s="9"/>
      <c r="K63" s="9"/>
    </row>
    <row r="64" spans="1:16">
      <c r="A64" s="9"/>
      <c r="B64" s="9"/>
      <c r="I64" s="10"/>
      <c r="J64" s="9"/>
      <c r="K64" s="9"/>
    </row>
    <row r="65" spans="1:11" s="19" customFormat="1">
      <c r="I65" s="18"/>
    </row>
    <row r="66" spans="1:11">
      <c r="A66" s="9"/>
      <c r="B66" s="41" t="s">
        <v>14</v>
      </c>
      <c r="C66" s="10"/>
      <c r="J66" s="9"/>
      <c r="K66" s="9"/>
    </row>
    <row r="67" spans="1:11" s="19" customFormat="1">
      <c r="B67" s="37" t="s">
        <v>15</v>
      </c>
      <c r="C67" s="18"/>
    </row>
    <row r="68" spans="1:11">
      <c r="A68" s="9"/>
      <c r="B68" s="37" t="s">
        <v>16</v>
      </c>
      <c r="C68" s="10"/>
      <c r="J68" s="9"/>
      <c r="K68" s="9"/>
    </row>
    <row r="69" spans="1:11" s="19" customFormat="1">
      <c r="B69" s="37" t="s">
        <v>17</v>
      </c>
      <c r="C69" s="18"/>
    </row>
    <row r="70" spans="1:11">
      <c r="A70" s="9"/>
      <c r="B70" s="37" t="s">
        <v>18</v>
      </c>
      <c r="C70" s="10"/>
      <c r="J70" s="9"/>
      <c r="K70" s="9"/>
    </row>
    <row r="71" spans="1:11" s="19" customFormat="1">
      <c r="B71" s="37" t="s">
        <v>20</v>
      </c>
      <c r="C71" s="18"/>
    </row>
    <row r="72" spans="1:11">
      <c r="A72" s="9"/>
      <c r="B72" s="37" t="s">
        <v>21</v>
      </c>
      <c r="C72" s="10"/>
      <c r="J72" s="9"/>
      <c r="K72" s="9"/>
    </row>
    <row r="73" spans="1:11" s="19" customFormat="1">
      <c r="B73" s="37" t="s">
        <v>37</v>
      </c>
      <c r="C73" s="18"/>
    </row>
    <row r="74" spans="1:11">
      <c r="A74" s="9"/>
      <c r="B74" s="37" t="s">
        <v>22</v>
      </c>
      <c r="C74" s="10"/>
      <c r="J74" s="9"/>
      <c r="K74" s="9"/>
    </row>
    <row r="75" spans="1:11" s="19" customFormat="1">
      <c r="B75" s="37" t="s">
        <v>38</v>
      </c>
      <c r="C75" s="18"/>
    </row>
    <row r="76" spans="1:11" s="11" customFormat="1">
      <c r="B76" s="37" t="s">
        <v>23</v>
      </c>
      <c r="C76" s="14"/>
    </row>
    <row r="77" spans="1:11">
      <c r="A77" s="9"/>
      <c r="B77" s="37" t="s">
        <v>24</v>
      </c>
      <c r="C77" s="10"/>
      <c r="J77" s="9"/>
      <c r="K77" s="9"/>
    </row>
    <row r="78" spans="1:11" s="11" customFormat="1">
      <c r="B78" s="37" t="s">
        <v>25</v>
      </c>
      <c r="G78" s="14"/>
      <c r="I78" s="14"/>
    </row>
    <row r="79" spans="1:11">
      <c r="A79" s="9"/>
      <c r="B79" s="37" t="s">
        <v>26</v>
      </c>
      <c r="G79" s="10"/>
      <c r="I79" s="10"/>
      <c r="J79" s="9"/>
      <c r="K79" s="9"/>
    </row>
    <row r="80" spans="1:11" s="11" customFormat="1">
      <c r="A80" s="2"/>
      <c r="B80" s="40" t="s">
        <v>28</v>
      </c>
      <c r="J80" s="14"/>
      <c r="K80" s="14"/>
    </row>
    <row r="81" spans="1:11">
      <c r="A81" s="1"/>
      <c r="B81" s="40" t="s">
        <v>27</v>
      </c>
    </row>
    <row r="82" spans="1:11" s="11" customFormat="1">
      <c r="A82" s="2"/>
      <c r="B82" s="40" t="s">
        <v>63</v>
      </c>
      <c r="J82" s="14"/>
      <c r="K82" s="14"/>
    </row>
    <row r="83" spans="1:11" s="11" customFormat="1">
      <c r="A83" s="33"/>
      <c r="B83" s="40" t="s">
        <v>62</v>
      </c>
      <c r="J83" s="14"/>
      <c r="K83" s="14"/>
    </row>
    <row r="84" spans="1:11">
      <c r="A84" s="1"/>
      <c r="B84" s="39"/>
    </row>
    <row r="85" spans="1:11" s="11" customFormat="1">
      <c r="A85" s="2"/>
      <c r="B85" s="40" t="s">
        <v>29</v>
      </c>
      <c r="J85" s="14"/>
      <c r="K85" s="14"/>
    </row>
    <row r="86" spans="1:11">
      <c r="A86" s="1"/>
      <c r="B86" s="39"/>
    </row>
    <row r="87" spans="1:11" s="11" customFormat="1">
      <c r="A87" s="2"/>
      <c r="B87" s="40" t="s">
        <v>30</v>
      </c>
      <c r="J87" s="14"/>
      <c r="K87" s="14"/>
    </row>
    <row r="88" spans="1:11">
      <c r="A88" s="1"/>
      <c r="B88" s="39"/>
    </row>
    <row r="89" spans="1:11" s="11" customFormat="1">
      <c r="A89" s="2"/>
      <c r="B89" s="38"/>
      <c r="H89" s="21"/>
      <c r="J89" s="14"/>
      <c r="K89" s="14"/>
    </row>
  </sheetData>
  <sheetProtection password="DC8A" sheet="1" objects="1" scenarios="1" formatCells="0" formatColumns="0" formatRows="0" insertColumns="0" insertRows="0" insertHyperlinks="0" deleteColumns="0" deleteRows="0"/>
  <mergeCells count="18">
    <mergeCell ref="A6:O6"/>
    <mergeCell ref="A34:O34"/>
    <mergeCell ref="A3:A4"/>
    <mergeCell ref="G3:H3"/>
    <mergeCell ref="F3:F4"/>
    <mergeCell ref="A1:O1"/>
    <mergeCell ref="G2:H2"/>
    <mergeCell ref="M3:M4"/>
    <mergeCell ref="L3:L4"/>
    <mergeCell ref="K3:K4"/>
    <mergeCell ref="I3:I4"/>
    <mergeCell ref="O3:O4"/>
    <mergeCell ref="D3:D4"/>
    <mergeCell ref="E3:E4"/>
    <mergeCell ref="B3:B4"/>
    <mergeCell ref="C3:C4"/>
    <mergeCell ref="J3:J4"/>
    <mergeCell ref="N3:N4"/>
  </mergeCells>
  <phoneticPr fontId="3" type="noConversion"/>
  <printOptions horizontalCentered="1"/>
  <pageMargins left="0.19685039370078741" right="0.19685039370078741" top="0.59055118110236227" bottom="0.59055118110236227" header="0.19685039370078741" footer="0.31496062992125984"/>
  <pageSetup paperSize="9" scale="35" fitToHeight="10" orientation="landscape" cellComments="asDisplayed" r:id="rId1"/>
  <headerFooter alignWithMargins="0">
    <oddFooter>Strona &amp;P z &amp;N</oddFooter>
  </headerFooter>
  <rowBreaks count="1" manualBreakCount="1">
    <brk id="4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3">
    <tabColor indexed="17"/>
  </sheetPr>
  <dimension ref="A1:N99"/>
  <sheetViews>
    <sheetView view="pageBreakPreview" zoomScale="60" workbookViewId="0">
      <pane ySplit="5" topLeftCell="A6" activePane="bottomLeft" state="frozen"/>
      <selection pane="bottomLeft" activeCell="D12" sqref="D12"/>
    </sheetView>
  </sheetViews>
  <sheetFormatPr defaultColWidth="9.140625" defaultRowHeight="12.75"/>
  <cols>
    <col min="1" max="1" width="4.140625" style="8" bestFit="1" customWidth="1"/>
    <col min="2" max="2" width="30.5703125" style="7" customWidth="1"/>
    <col min="3" max="3" width="24" style="4" customWidth="1"/>
    <col min="4" max="4" width="31.140625" style="4" customWidth="1"/>
    <col min="5" max="5" width="19.85546875" style="4" customWidth="1"/>
    <col min="6" max="6" width="22" style="4" customWidth="1"/>
    <col min="7" max="7" width="35.85546875" style="4" customWidth="1"/>
    <col min="8" max="8" width="23.85546875" style="4" customWidth="1"/>
    <col min="9" max="9" width="34.5703125" style="4" customWidth="1"/>
    <col min="10" max="10" width="29" style="9" customWidth="1"/>
    <col min="11" max="11" width="18.5703125" style="9" customWidth="1"/>
    <col min="12" max="12" width="21.42578125" style="9" customWidth="1"/>
    <col min="13" max="13" width="26.5703125" style="9" customWidth="1"/>
    <col min="14" max="14" width="9.140625" style="4" hidden="1" customWidth="1"/>
    <col min="15" max="16384" width="9.140625" style="4"/>
  </cols>
  <sheetData>
    <row r="1" spans="1:14" ht="15.75" customHeight="1">
      <c r="A1" s="102" t="s">
        <v>72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4" ht="15.7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s="3" customFormat="1" ht="19.5" customHeight="1">
      <c r="A3" s="106" t="s">
        <v>1</v>
      </c>
      <c r="B3" s="104" t="s">
        <v>3</v>
      </c>
      <c r="C3" s="104" t="s">
        <v>31</v>
      </c>
      <c r="D3" s="104" t="s">
        <v>34</v>
      </c>
      <c r="E3" s="104" t="s">
        <v>19</v>
      </c>
      <c r="F3" s="104" t="s">
        <v>39</v>
      </c>
      <c r="G3" s="104" t="s">
        <v>36</v>
      </c>
      <c r="H3" s="104" t="s">
        <v>35</v>
      </c>
      <c r="I3" s="104" t="s">
        <v>208</v>
      </c>
      <c r="J3" s="103" t="s">
        <v>209</v>
      </c>
      <c r="K3" s="103" t="s">
        <v>210</v>
      </c>
      <c r="L3" s="103" t="s">
        <v>211</v>
      </c>
      <c r="M3" s="103" t="s">
        <v>6</v>
      </c>
    </row>
    <row r="4" spans="1:14" s="3" customFormat="1" ht="66" customHeight="1">
      <c r="A4" s="107"/>
      <c r="B4" s="105"/>
      <c r="C4" s="105"/>
      <c r="D4" s="105"/>
      <c r="E4" s="105"/>
      <c r="F4" s="105"/>
      <c r="G4" s="105"/>
      <c r="H4" s="105"/>
      <c r="I4" s="105"/>
      <c r="J4" s="103"/>
      <c r="K4" s="103"/>
      <c r="L4" s="103"/>
      <c r="M4" s="103"/>
    </row>
    <row r="5" spans="1:14" s="5" customFormat="1" ht="14.2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  <c r="I5" s="56">
        <v>9</v>
      </c>
      <c r="J5" s="56">
        <v>10</v>
      </c>
      <c r="K5" s="56">
        <v>11</v>
      </c>
      <c r="L5" s="56">
        <v>12</v>
      </c>
      <c r="M5" s="56">
        <v>13</v>
      </c>
    </row>
    <row r="6" spans="1:14" s="5" customFormat="1" ht="21.75" customHeight="1">
      <c r="A6" s="96" t="s">
        <v>66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48"/>
    </row>
    <row r="7" spans="1:14" s="6" customFormat="1" ht="18" customHeight="1">
      <c r="A7" s="76"/>
      <c r="B7" s="62"/>
      <c r="C7" s="66"/>
      <c r="D7" s="66"/>
      <c r="E7" s="77"/>
      <c r="F7" s="77"/>
      <c r="G7" s="63"/>
      <c r="H7" s="63"/>
      <c r="I7" s="62"/>
      <c r="J7" s="74"/>
      <c r="K7" s="78"/>
      <c r="L7" s="64"/>
      <c r="M7" s="79"/>
    </row>
    <row r="8" spans="1:14" s="6" customFormat="1" ht="96" customHeight="1">
      <c r="A8" s="76">
        <v>1</v>
      </c>
      <c r="B8" s="88" t="s">
        <v>96</v>
      </c>
      <c r="C8" s="88" t="s">
        <v>97</v>
      </c>
      <c r="D8" s="88" t="s">
        <v>98</v>
      </c>
      <c r="E8" s="88" t="s">
        <v>99</v>
      </c>
      <c r="F8" s="88" t="s">
        <v>100</v>
      </c>
      <c r="G8" s="89">
        <v>67000</v>
      </c>
      <c r="H8" s="89">
        <v>11700</v>
      </c>
      <c r="I8" s="88" t="s">
        <v>101</v>
      </c>
      <c r="J8" s="88" t="s">
        <v>69</v>
      </c>
      <c r="K8" s="88" t="s">
        <v>90</v>
      </c>
      <c r="L8" s="88" t="s">
        <v>437</v>
      </c>
      <c r="M8" s="88" t="s">
        <v>80</v>
      </c>
    </row>
    <row r="9" spans="1:14" s="6" customFormat="1" ht="155.25" customHeight="1">
      <c r="A9" s="76">
        <v>2</v>
      </c>
      <c r="B9" s="88" t="s">
        <v>496</v>
      </c>
      <c r="C9" s="88" t="s">
        <v>162</v>
      </c>
      <c r="D9" s="88" t="s">
        <v>194</v>
      </c>
      <c r="E9" s="88" t="s">
        <v>163</v>
      </c>
      <c r="F9" s="88" t="s">
        <v>169</v>
      </c>
      <c r="G9" s="89">
        <v>545000</v>
      </c>
      <c r="H9" s="89">
        <f>682308-G9</f>
        <v>137308</v>
      </c>
      <c r="I9" s="88" t="s">
        <v>170</v>
      </c>
      <c r="J9" s="88" t="s">
        <v>69</v>
      </c>
      <c r="K9" s="88" t="s">
        <v>68</v>
      </c>
      <c r="L9" s="88" t="s">
        <v>388</v>
      </c>
      <c r="M9" s="88" t="s">
        <v>80</v>
      </c>
    </row>
    <row r="10" spans="1:14" s="5" customFormat="1" ht="97.5" customHeight="1">
      <c r="A10" s="76">
        <v>3</v>
      </c>
      <c r="B10" s="88" t="s">
        <v>253</v>
      </c>
      <c r="C10" s="88" t="s">
        <v>254</v>
      </c>
      <c r="D10" s="88" t="s">
        <v>255</v>
      </c>
      <c r="E10" s="88" t="s">
        <v>256</v>
      </c>
      <c r="F10" s="88" t="s">
        <v>257</v>
      </c>
      <c r="G10" s="89">
        <v>30000</v>
      </c>
      <c r="H10" s="89">
        <v>7680</v>
      </c>
      <c r="I10" s="88" t="s">
        <v>107</v>
      </c>
      <c r="J10" s="88" t="s">
        <v>69</v>
      </c>
      <c r="K10" s="88" t="s">
        <v>90</v>
      </c>
      <c r="L10" s="88" t="s">
        <v>438</v>
      </c>
      <c r="M10" s="88" t="s">
        <v>80</v>
      </c>
    </row>
    <row r="11" spans="1:14" s="5" customFormat="1" ht="107.25" customHeight="1">
      <c r="A11" s="76">
        <v>4</v>
      </c>
      <c r="B11" s="88" t="s">
        <v>258</v>
      </c>
      <c r="C11" s="88" t="s">
        <v>254</v>
      </c>
      <c r="D11" s="88" t="s">
        <v>255</v>
      </c>
      <c r="E11" s="88" t="s">
        <v>259</v>
      </c>
      <c r="F11" s="88" t="s">
        <v>260</v>
      </c>
      <c r="G11" s="89">
        <v>30000</v>
      </c>
      <c r="H11" s="89">
        <v>7500</v>
      </c>
      <c r="I11" s="88" t="s">
        <v>107</v>
      </c>
      <c r="J11" s="88" t="s">
        <v>69</v>
      </c>
      <c r="K11" s="88" t="s">
        <v>90</v>
      </c>
      <c r="L11" s="88" t="s">
        <v>439</v>
      </c>
      <c r="M11" s="88" t="s">
        <v>80</v>
      </c>
    </row>
    <row r="12" spans="1:14" s="5" customFormat="1" ht="90.75" customHeight="1">
      <c r="A12" s="76">
        <v>5</v>
      </c>
      <c r="B12" s="88" t="s">
        <v>261</v>
      </c>
      <c r="C12" s="88" t="s">
        <v>254</v>
      </c>
      <c r="D12" s="88" t="s">
        <v>255</v>
      </c>
      <c r="E12" s="88" t="s">
        <v>262</v>
      </c>
      <c r="F12" s="88" t="s">
        <v>262</v>
      </c>
      <c r="G12" s="89">
        <v>30000</v>
      </c>
      <c r="H12" s="89">
        <v>7423</v>
      </c>
      <c r="I12" s="88" t="s">
        <v>107</v>
      </c>
      <c r="J12" s="88" t="s">
        <v>69</v>
      </c>
      <c r="K12" s="88" t="s">
        <v>90</v>
      </c>
      <c r="L12" s="88" t="s">
        <v>440</v>
      </c>
      <c r="M12" s="88" t="s">
        <v>80</v>
      </c>
    </row>
    <row r="13" spans="1:14" s="5" customFormat="1" ht="111" customHeight="1">
      <c r="A13" s="76">
        <v>6</v>
      </c>
      <c r="B13" s="88" t="s">
        <v>263</v>
      </c>
      <c r="C13" s="88" t="s">
        <v>254</v>
      </c>
      <c r="D13" s="88" t="s">
        <v>255</v>
      </c>
      <c r="E13" s="88" t="s">
        <v>264</v>
      </c>
      <c r="F13" s="88" t="s">
        <v>264</v>
      </c>
      <c r="G13" s="89">
        <v>30000</v>
      </c>
      <c r="H13" s="89">
        <v>11500</v>
      </c>
      <c r="I13" s="88" t="s">
        <v>107</v>
      </c>
      <c r="J13" s="88" t="s">
        <v>69</v>
      </c>
      <c r="K13" s="88" t="s">
        <v>90</v>
      </c>
      <c r="L13" s="88" t="s">
        <v>441</v>
      </c>
      <c r="M13" s="88" t="s">
        <v>80</v>
      </c>
    </row>
    <row r="14" spans="1:14" s="5" customFormat="1" ht="90.75" customHeight="1">
      <c r="A14" s="76">
        <v>7</v>
      </c>
      <c r="B14" s="88" t="s">
        <v>265</v>
      </c>
      <c r="C14" s="88" t="s">
        <v>266</v>
      </c>
      <c r="D14" s="88" t="s">
        <v>265</v>
      </c>
      <c r="E14" s="88" t="s">
        <v>267</v>
      </c>
      <c r="F14" s="88" t="s">
        <v>267</v>
      </c>
      <c r="G14" s="89">
        <v>8400</v>
      </c>
      <c r="H14" s="89">
        <v>8400</v>
      </c>
      <c r="I14" s="88" t="s">
        <v>107</v>
      </c>
      <c r="J14" s="88" t="s">
        <v>69</v>
      </c>
      <c r="K14" s="88" t="s">
        <v>90</v>
      </c>
      <c r="L14" s="88" t="s">
        <v>442</v>
      </c>
      <c r="M14" s="88" t="s">
        <v>268</v>
      </c>
    </row>
    <row r="15" spans="1:14" s="5" customFormat="1" ht="90.75" customHeight="1">
      <c r="A15" s="76">
        <v>8</v>
      </c>
      <c r="B15" s="88" t="s">
        <v>265</v>
      </c>
      <c r="C15" s="88" t="s">
        <v>266</v>
      </c>
      <c r="D15" s="88" t="s">
        <v>265</v>
      </c>
      <c r="E15" s="88" t="s">
        <v>269</v>
      </c>
      <c r="F15" s="88" t="s">
        <v>269</v>
      </c>
      <c r="G15" s="89">
        <v>8400</v>
      </c>
      <c r="H15" s="89">
        <v>8400</v>
      </c>
      <c r="I15" s="88" t="s">
        <v>107</v>
      </c>
      <c r="J15" s="88" t="s">
        <v>69</v>
      </c>
      <c r="K15" s="88" t="s">
        <v>90</v>
      </c>
      <c r="L15" s="88" t="s">
        <v>443</v>
      </c>
      <c r="M15" s="88" t="s">
        <v>268</v>
      </c>
    </row>
    <row r="16" spans="1:14" s="5" customFormat="1" ht="90.75" customHeight="1">
      <c r="A16" s="76">
        <v>9</v>
      </c>
      <c r="B16" s="88" t="s">
        <v>265</v>
      </c>
      <c r="C16" s="88" t="s">
        <v>266</v>
      </c>
      <c r="D16" s="88" t="s">
        <v>265</v>
      </c>
      <c r="E16" s="88" t="s">
        <v>270</v>
      </c>
      <c r="F16" s="88" t="s">
        <v>270</v>
      </c>
      <c r="G16" s="89">
        <v>8400</v>
      </c>
      <c r="H16" s="89">
        <v>8400</v>
      </c>
      <c r="I16" s="88" t="s">
        <v>107</v>
      </c>
      <c r="J16" s="88" t="s">
        <v>69</v>
      </c>
      <c r="K16" s="88" t="s">
        <v>90</v>
      </c>
      <c r="L16" s="88" t="s">
        <v>444</v>
      </c>
      <c r="M16" s="88" t="s">
        <v>268</v>
      </c>
    </row>
    <row r="17" spans="1:14" s="5" customFormat="1" ht="129" customHeight="1">
      <c r="A17" s="76">
        <v>10</v>
      </c>
      <c r="B17" s="88" t="s">
        <v>281</v>
      </c>
      <c r="C17" s="88" t="s">
        <v>282</v>
      </c>
      <c r="D17" s="88" t="s">
        <v>283</v>
      </c>
      <c r="E17" s="88" t="s">
        <v>284</v>
      </c>
      <c r="F17" s="88" t="s">
        <v>284</v>
      </c>
      <c r="G17" s="89">
        <v>116000</v>
      </c>
      <c r="H17" s="89">
        <v>0</v>
      </c>
      <c r="I17" s="88" t="s">
        <v>285</v>
      </c>
      <c r="J17" s="88" t="s">
        <v>69</v>
      </c>
      <c r="K17" s="88" t="s">
        <v>68</v>
      </c>
      <c r="L17" s="88" t="s">
        <v>445</v>
      </c>
      <c r="M17" s="88" t="s">
        <v>286</v>
      </c>
    </row>
    <row r="18" spans="1:14" s="5" customFormat="1" ht="129" customHeight="1">
      <c r="A18" s="76">
        <v>11</v>
      </c>
      <c r="B18" s="88" t="s">
        <v>287</v>
      </c>
      <c r="C18" s="88" t="s">
        <v>282</v>
      </c>
      <c r="D18" s="88" t="s">
        <v>288</v>
      </c>
      <c r="E18" s="88" t="s">
        <v>284</v>
      </c>
      <c r="F18" s="88" t="s">
        <v>284</v>
      </c>
      <c r="G18" s="89">
        <v>150000</v>
      </c>
      <c r="H18" s="89">
        <v>50000</v>
      </c>
      <c r="I18" s="88" t="s">
        <v>285</v>
      </c>
      <c r="J18" s="88" t="s">
        <v>69</v>
      </c>
      <c r="K18" s="88" t="s">
        <v>68</v>
      </c>
      <c r="L18" s="88" t="s">
        <v>446</v>
      </c>
      <c r="M18" s="88" t="s">
        <v>286</v>
      </c>
    </row>
    <row r="19" spans="1:14" s="5" customFormat="1" ht="129" customHeight="1">
      <c r="A19" s="76">
        <v>12</v>
      </c>
      <c r="B19" s="88" t="s">
        <v>289</v>
      </c>
      <c r="C19" s="88" t="s">
        <v>290</v>
      </c>
      <c r="D19" s="88" t="s">
        <v>291</v>
      </c>
      <c r="E19" s="88" t="s">
        <v>292</v>
      </c>
      <c r="F19" s="88" t="s">
        <v>292</v>
      </c>
      <c r="G19" s="89">
        <v>100000</v>
      </c>
      <c r="H19" s="89">
        <v>25000</v>
      </c>
      <c r="I19" s="88" t="s">
        <v>293</v>
      </c>
      <c r="J19" s="88" t="s">
        <v>69</v>
      </c>
      <c r="K19" s="88" t="s">
        <v>68</v>
      </c>
      <c r="L19" s="88" t="s">
        <v>447</v>
      </c>
      <c r="M19" s="88" t="s">
        <v>80</v>
      </c>
    </row>
    <row r="20" spans="1:14" s="81" customFormat="1" ht="185.25" customHeight="1">
      <c r="A20" s="76">
        <v>13</v>
      </c>
      <c r="B20" s="88" t="s">
        <v>294</v>
      </c>
      <c r="C20" s="88" t="s">
        <v>295</v>
      </c>
      <c r="D20" s="88" t="str">
        <f>B20</f>
        <v xml:space="preserve">Kraszewski komputery dla bibliotek </v>
      </c>
      <c r="E20" s="88" t="s">
        <v>299</v>
      </c>
      <c r="F20" s="88" t="s">
        <v>299</v>
      </c>
      <c r="G20" s="89">
        <v>30000</v>
      </c>
      <c r="H20" s="89">
        <v>5500</v>
      </c>
      <c r="I20" s="88" t="s">
        <v>497</v>
      </c>
      <c r="J20" s="88" t="s">
        <v>69</v>
      </c>
      <c r="K20" s="88" t="s">
        <v>68</v>
      </c>
      <c r="L20" s="88">
        <v>2020</v>
      </c>
      <c r="M20" s="88" t="s">
        <v>80</v>
      </c>
    </row>
    <row r="21" spans="1:14" s="5" customFormat="1" ht="142.5" customHeight="1">
      <c r="A21" s="76">
        <v>14</v>
      </c>
      <c r="B21" s="88" t="s">
        <v>498</v>
      </c>
      <c r="C21" s="88" t="s">
        <v>305</v>
      </c>
      <c r="D21" s="88" t="s">
        <v>306</v>
      </c>
      <c r="E21" s="88" t="s">
        <v>307</v>
      </c>
      <c r="F21" s="88" t="s">
        <v>307</v>
      </c>
      <c r="G21" s="89">
        <v>22500</v>
      </c>
      <c r="H21" s="89">
        <v>22500</v>
      </c>
      <c r="I21" s="88" t="s">
        <v>68</v>
      </c>
      <c r="J21" s="88" t="s">
        <v>308</v>
      </c>
      <c r="K21" s="88" t="s">
        <v>90</v>
      </c>
      <c r="L21" s="88">
        <v>2020</v>
      </c>
      <c r="M21" s="88" t="s">
        <v>80</v>
      </c>
    </row>
    <row r="22" spans="1:14" s="5" customFormat="1" ht="129" customHeight="1">
      <c r="A22" s="76">
        <v>15</v>
      </c>
      <c r="B22" s="88" t="s">
        <v>309</v>
      </c>
      <c r="C22" s="88" t="s">
        <v>310</v>
      </c>
      <c r="D22" s="88" t="s">
        <v>499</v>
      </c>
      <c r="E22" s="88" t="s">
        <v>307</v>
      </c>
      <c r="F22" s="88" t="s">
        <v>307</v>
      </c>
      <c r="G22" s="89">
        <v>47777312</v>
      </c>
      <c r="H22" s="89">
        <v>35055</v>
      </c>
      <c r="I22" s="88" t="s">
        <v>311</v>
      </c>
      <c r="J22" s="88" t="s">
        <v>312</v>
      </c>
      <c r="K22" s="88" t="s">
        <v>90</v>
      </c>
      <c r="L22" s="88" t="s">
        <v>448</v>
      </c>
      <c r="M22" s="88" t="s">
        <v>80</v>
      </c>
    </row>
    <row r="23" spans="1:14" s="5" customFormat="1" ht="129" customHeight="1">
      <c r="A23" s="76">
        <v>16</v>
      </c>
      <c r="B23" s="88" t="s">
        <v>317</v>
      </c>
      <c r="C23" s="88" t="s">
        <v>282</v>
      </c>
      <c r="D23" s="88" t="s">
        <v>318</v>
      </c>
      <c r="E23" s="88" t="s">
        <v>319</v>
      </c>
      <c r="F23" s="88" t="s">
        <v>319</v>
      </c>
      <c r="G23" s="89">
        <v>28000</v>
      </c>
      <c r="H23" s="89">
        <v>0</v>
      </c>
      <c r="I23" s="88" t="s">
        <v>320</v>
      </c>
      <c r="J23" s="88" t="s">
        <v>69</v>
      </c>
      <c r="K23" s="88" t="s">
        <v>68</v>
      </c>
      <c r="L23" s="88" t="s">
        <v>449</v>
      </c>
      <c r="M23" s="88" t="s">
        <v>80</v>
      </c>
    </row>
    <row r="24" spans="1:14" s="6" customFormat="1" ht="180" customHeight="1">
      <c r="A24" s="76">
        <v>17</v>
      </c>
      <c r="B24" s="88" t="s">
        <v>132</v>
      </c>
      <c r="C24" s="88" t="s">
        <v>133</v>
      </c>
      <c r="D24" s="88" t="s">
        <v>134</v>
      </c>
      <c r="E24" s="88" t="s">
        <v>129</v>
      </c>
      <c r="F24" s="88" t="s">
        <v>129</v>
      </c>
      <c r="G24" s="89">
        <v>4050000</v>
      </c>
      <c r="H24" s="89">
        <v>0</v>
      </c>
      <c r="I24" s="88" t="s">
        <v>130</v>
      </c>
      <c r="J24" s="88" t="s">
        <v>69</v>
      </c>
      <c r="K24" s="88" t="s">
        <v>68</v>
      </c>
      <c r="L24" s="88" t="s">
        <v>450</v>
      </c>
      <c r="M24" s="88" t="s">
        <v>135</v>
      </c>
    </row>
    <row r="25" spans="1:14" s="5" customFormat="1" ht="129" customHeight="1">
      <c r="A25" s="76">
        <v>18</v>
      </c>
      <c r="B25" s="88" t="s">
        <v>374</v>
      </c>
      <c r="C25" s="88" t="s">
        <v>375</v>
      </c>
      <c r="D25" s="88" t="s">
        <v>376</v>
      </c>
      <c r="E25" s="88" t="s">
        <v>372</v>
      </c>
      <c r="F25" s="88" t="s">
        <v>372</v>
      </c>
      <c r="G25" s="89">
        <v>6680</v>
      </c>
      <c r="H25" s="89">
        <v>1670</v>
      </c>
      <c r="I25" s="88" t="s">
        <v>377</v>
      </c>
      <c r="J25" s="88" t="s">
        <v>69</v>
      </c>
      <c r="K25" s="88" t="s">
        <v>90</v>
      </c>
      <c r="L25" s="88" t="s">
        <v>451</v>
      </c>
      <c r="M25" s="88" t="s">
        <v>80</v>
      </c>
    </row>
    <row r="26" spans="1:14" s="5" customFormat="1" ht="159" customHeight="1">
      <c r="A26" s="76">
        <v>19</v>
      </c>
      <c r="B26" s="88" t="s">
        <v>384</v>
      </c>
      <c r="C26" s="88" t="s">
        <v>386</v>
      </c>
      <c r="D26" s="88" t="s">
        <v>468</v>
      </c>
      <c r="E26" s="88" t="s">
        <v>365</v>
      </c>
      <c r="F26" s="88" t="s">
        <v>385</v>
      </c>
      <c r="G26" s="89">
        <v>64400</v>
      </c>
      <c r="H26" s="89">
        <v>16100</v>
      </c>
      <c r="I26" s="88" t="s">
        <v>387</v>
      </c>
      <c r="J26" s="88" t="s">
        <v>69</v>
      </c>
      <c r="K26" s="88" t="s">
        <v>68</v>
      </c>
      <c r="L26" s="88" t="s">
        <v>388</v>
      </c>
      <c r="M26" s="88" t="s">
        <v>80</v>
      </c>
    </row>
    <row r="27" spans="1:14" s="5" customFormat="1" ht="129" customHeight="1">
      <c r="A27" s="76">
        <v>20</v>
      </c>
      <c r="B27" s="88" t="s">
        <v>389</v>
      </c>
      <c r="C27" s="88" t="s">
        <v>391</v>
      </c>
      <c r="D27" s="88" t="s">
        <v>390</v>
      </c>
      <c r="E27" s="88" t="s">
        <v>365</v>
      </c>
      <c r="F27" s="88" t="s">
        <v>152</v>
      </c>
      <c r="G27" s="89">
        <v>1167721</v>
      </c>
      <c r="H27" s="89">
        <v>1167721</v>
      </c>
      <c r="I27" s="88" t="s">
        <v>392</v>
      </c>
      <c r="J27" s="88" t="s">
        <v>69</v>
      </c>
      <c r="K27" s="88" t="s">
        <v>90</v>
      </c>
      <c r="L27" s="88" t="s">
        <v>452</v>
      </c>
      <c r="M27" s="88" t="s">
        <v>80</v>
      </c>
    </row>
    <row r="28" spans="1:14" s="5" customFormat="1" ht="129" customHeight="1">
      <c r="A28" s="76">
        <v>21</v>
      </c>
      <c r="B28" s="88" t="s">
        <v>393</v>
      </c>
      <c r="C28" s="88" t="s">
        <v>391</v>
      </c>
      <c r="D28" s="88" t="s">
        <v>394</v>
      </c>
      <c r="E28" s="88" t="s">
        <v>365</v>
      </c>
      <c r="F28" s="88" t="s">
        <v>157</v>
      </c>
      <c r="G28" s="89">
        <v>3000000</v>
      </c>
      <c r="H28" s="89" t="s">
        <v>395</v>
      </c>
      <c r="I28" s="88" t="s">
        <v>392</v>
      </c>
      <c r="J28" s="88" t="s">
        <v>69</v>
      </c>
      <c r="K28" s="88" t="s">
        <v>90</v>
      </c>
      <c r="L28" s="88" t="s">
        <v>396</v>
      </c>
      <c r="M28" s="88" t="s">
        <v>80</v>
      </c>
    </row>
    <row r="29" spans="1:14" s="6" customFormat="1" ht="40.5" customHeight="1">
      <c r="A29" s="68"/>
      <c r="B29" s="68"/>
      <c r="C29" s="68"/>
      <c r="D29" s="68"/>
      <c r="E29" s="68"/>
      <c r="F29" s="69" t="s">
        <v>5</v>
      </c>
      <c r="G29" s="70">
        <f>SUM(G8:G28)</f>
        <v>57269813</v>
      </c>
      <c r="H29" s="70">
        <f>SUM(H8:H28)</f>
        <v>1531857</v>
      </c>
      <c r="I29" s="80"/>
      <c r="J29" s="68"/>
      <c r="K29" s="71"/>
      <c r="L29" s="68"/>
      <c r="M29" s="68"/>
    </row>
    <row r="30" spans="1:14" s="6" customFormat="1" ht="19.899999999999999" customHeight="1">
      <c r="A30" s="100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48"/>
    </row>
    <row r="31" spans="1:14" s="6" customFormat="1" ht="19.899999999999999" customHeight="1">
      <c r="A31" s="57"/>
      <c r="B31" s="96" t="s">
        <v>67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</row>
    <row r="32" spans="1:14" s="6" customFormat="1" ht="88.5" customHeight="1">
      <c r="A32" s="75">
        <v>1</v>
      </c>
      <c r="B32" s="75" t="s">
        <v>74</v>
      </c>
      <c r="C32" s="75" t="s">
        <v>78</v>
      </c>
      <c r="D32" s="75" t="s">
        <v>74</v>
      </c>
      <c r="E32" s="75" t="s">
        <v>76</v>
      </c>
      <c r="F32" s="75" t="s">
        <v>76</v>
      </c>
      <c r="G32" s="63">
        <v>115315.45</v>
      </c>
      <c r="H32" s="63">
        <v>0</v>
      </c>
      <c r="I32" s="75" t="s">
        <v>79</v>
      </c>
      <c r="J32" s="75" t="s">
        <v>70</v>
      </c>
      <c r="K32" s="75" t="s">
        <v>90</v>
      </c>
      <c r="L32" s="75" t="s">
        <v>213</v>
      </c>
      <c r="M32" s="75" t="s">
        <v>80</v>
      </c>
      <c r="N32" s="49"/>
    </row>
    <row r="33" spans="1:14" s="6" customFormat="1" ht="66.75" customHeight="1">
      <c r="A33" s="75">
        <v>2</v>
      </c>
      <c r="B33" s="75" t="s">
        <v>74</v>
      </c>
      <c r="C33" s="75" t="s">
        <v>78</v>
      </c>
      <c r="D33" s="75" t="s">
        <v>74</v>
      </c>
      <c r="E33" s="75" t="s">
        <v>76</v>
      </c>
      <c r="F33" s="75" t="s">
        <v>76</v>
      </c>
      <c r="G33" s="63">
        <v>93409.49</v>
      </c>
      <c r="H33" s="63">
        <v>0</v>
      </c>
      <c r="I33" s="75" t="s">
        <v>79</v>
      </c>
      <c r="J33" s="75" t="s">
        <v>70</v>
      </c>
      <c r="K33" s="75" t="s">
        <v>90</v>
      </c>
      <c r="L33" s="75" t="s">
        <v>453</v>
      </c>
      <c r="M33" s="75" t="s">
        <v>80</v>
      </c>
      <c r="N33" s="49"/>
    </row>
    <row r="34" spans="1:14" s="6" customFormat="1" ht="81.75" customHeight="1">
      <c r="A34" s="75">
        <v>3</v>
      </c>
      <c r="B34" s="75" t="s">
        <v>74</v>
      </c>
      <c r="C34" s="75" t="s">
        <v>78</v>
      </c>
      <c r="D34" s="75" t="s">
        <v>74</v>
      </c>
      <c r="E34" s="75" t="s">
        <v>76</v>
      </c>
      <c r="F34" s="75" t="s">
        <v>76</v>
      </c>
      <c r="G34" s="63">
        <v>133345.74</v>
      </c>
      <c r="H34" s="63">
        <v>0</v>
      </c>
      <c r="I34" s="75" t="s">
        <v>79</v>
      </c>
      <c r="J34" s="75" t="s">
        <v>70</v>
      </c>
      <c r="K34" s="75" t="s">
        <v>90</v>
      </c>
      <c r="L34" s="75" t="s">
        <v>454</v>
      </c>
      <c r="M34" s="75" t="s">
        <v>80</v>
      </c>
    </row>
    <row r="35" spans="1:14" s="6" customFormat="1" ht="81.75" customHeight="1">
      <c r="A35" s="75">
        <v>4</v>
      </c>
      <c r="B35" s="75" t="s">
        <v>82</v>
      </c>
      <c r="C35" s="75" t="s">
        <v>83</v>
      </c>
      <c r="D35" s="75" t="s">
        <v>84</v>
      </c>
      <c r="E35" s="75" t="s">
        <v>85</v>
      </c>
      <c r="F35" s="75" t="s">
        <v>85</v>
      </c>
      <c r="G35" s="63">
        <v>45000</v>
      </c>
      <c r="H35" s="63">
        <v>0</v>
      </c>
      <c r="I35" s="75" t="s">
        <v>86</v>
      </c>
      <c r="J35" s="75" t="s">
        <v>70</v>
      </c>
      <c r="K35" s="75" t="s">
        <v>90</v>
      </c>
      <c r="L35" s="75" t="s">
        <v>437</v>
      </c>
      <c r="M35" s="75" t="s">
        <v>80</v>
      </c>
    </row>
    <row r="36" spans="1:14" s="6" customFormat="1" ht="270" customHeight="1">
      <c r="A36" s="75">
        <v>5</v>
      </c>
      <c r="B36" s="75" t="s">
        <v>92</v>
      </c>
      <c r="C36" s="75" t="s">
        <v>93</v>
      </c>
      <c r="D36" s="75" t="s">
        <v>94</v>
      </c>
      <c r="E36" s="75" t="s">
        <v>95</v>
      </c>
      <c r="F36" s="75" t="s">
        <v>89</v>
      </c>
      <c r="G36" s="63">
        <v>5505477</v>
      </c>
      <c r="H36" s="63">
        <v>2600000</v>
      </c>
      <c r="I36" s="75" t="s">
        <v>216</v>
      </c>
      <c r="J36" s="75" t="s">
        <v>70</v>
      </c>
      <c r="K36" s="75" t="s">
        <v>90</v>
      </c>
      <c r="L36" s="75" t="s">
        <v>455</v>
      </c>
      <c r="M36" s="75" t="s">
        <v>80</v>
      </c>
    </row>
    <row r="37" spans="1:14" s="6" customFormat="1" ht="81.75" customHeight="1">
      <c r="A37" s="75">
        <v>6</v>
      </c>
      <c r="B37" s="75" t="s">
        <v>122</v>
      </c>
      <c r="C37" s="75" t="s">
        <v>123</v>
      </c>
      <c r="D37" s="75" t="s">
        <v>122</v>
      </c>
      <c r="E37" s="75" t="s">
        <v>124</v>
      </c>
      <c r="F37" s="75" t="s">
        <v>125</v>
      </c>
      <c r="G37" s="63">
        <v>57685</v>
      </c>
      <c r="H37" s="63">
        <v>0</v>
      </c>
      <c r="I37" s="75" t="s">
        <v>84</v>
      </c>
      <c r="J37" s="75" t="s">
        <v>116</v>
      </c>
      <c r="K37" s="75" t="s">
        <v>90</v>
      </c>
      <c r="L37" s="75" t="s">
        <v>456</v>
      </c>
      <c r="M37" s="75" t="s">
        <v>80</v>
      </c>
      <c r="N37" s="54"/>
    </row>
    <row r="38" spans="1:14" s="5" customFormat="1" ht="155.25" customHeight="1">
      <c r="A38" s="75">
        <v>7</v>
      </c>
      <c r="B38" s="75" t="s">
        <v>485</v>
      </c>
      <c r="C38" s="75" t="s">
        <v>486</v>
      </c>
      <c r="D38" s="75" t="s">
        <v>487</v>
      </c>
      <c r="E38" s="75" t="s">
        <v>488</v>
      </c>
      <c r="F38" s="75" t="s">
        <v>489</v>
      </c>
      <c r="G38" s="63">
        <v>1806222.7</v>
      </c>
      <c r="H38" s="63">
        <v>7199456.2999999998</v>
      </c>
      <c r="I38" s="75" t="s">
        <v>490</v>
      </c>
      <c r="J38" s="75" t="s">
        <v>116</v>
      </c>
      <c r="K38" s="75" t="s">
        <v>90</v>
      </c>
      <c r="L38" s="75" t="s">
        <v>491</v>
      </c>
      <c r="M38" s="75" t="s">
        <v>80</v>
      </c>
    </row>
    <row r="39" spans="1:14" s="6" customFormat="1" ht="149.25" customHeight="1">
      <c r="A39" s="75">
        <v>8</v>
      </c>
      <c r="B39" s="75" t="s">
        <v>87</v>
      </c>
      <c r="C39" s="75" t="s">
        <v>88</v>
      </c>
      <c r="D39" s="75" t="s">
        <v>87</v>
      </c>
      <c r="E39" s="75" t="s">
        <v>89</v>
      </c>
      <c r="F39" s="75" t="s">
        <v>89</v>
      </c>
      <c r="G39" s="63">
        <v>7840</v>
      </c>
      <c r="H39" s="63">
        <v>1960</v>
      </c>
      <c r="I39" s="75" t="s">
        <v>84</v>
      </c>
      <c r="J39" s="75" t="s">
        <v>70</v>
      </c>
      <c r="K39" s="75" t="s">
        <v>90</v>
      </c>
      <c r="L39" s="75" t="s">
        <v>457</v>
      </c>
      <c r="M39" s="75" t="s">
        <v>91</v>
      </c>
    </row>
    <row r="40" spans="1:14" s="5" customFormat="1" ht="180" customHeight="1">
      <c r="A40" s="75">
        <v>9</v>
      </c>
      <c r="B40" s="75" t="s">
        <v>296</v>
      </c>
      <c r="C40" s="75" t="s">
        <v>297</v>
      </c>
      <c r="D40" s="75" t="s">
        <v>298</v>
      </c>
      <c r="E40" s="75" t="s">
        <v>299</v>
      </c>
      <c r="F40" s="75" t="s">
        <v>299</v>
      </c>
      <c r="G40" s="63">
        <v>13650</v>
      </c>
      <c r="H40" s="63">
        <v>9275</v>
      </c>
      <c r="I40" s="75" t="s">
        <v>300</v>
      </c>
      <c r="J40" s="75" t="s">
        <v>70</v>
      </c>
      <c r="K40" s="75" t="s">
        <v>301</v>
      </c>
      <c r="L40" s="75" t="s">
        <v>458</v>
      </c>
      <c r="M40" s="75" t="s">
        <v>80</v>
      </c>
    </row>
    <row r="41" spans="1:14" s="5" customFormat="1" ht="177.75" customHeight="1">
      <c r="A41" s="75">
        <v>10</v>
      </c>
      <c r="B41" s="75" t="s">
        <v>302</v>
      </c>
      <c r="C41" s="75" t="s">
        <v>297</v>
      </c>
      <c r="D41" s="75" t="str">
        <f t="shared" ref="D41:F43" si="0">D40</f>
        <v>Partnerstwo dla książki</v>
      </c>
      <c r="E41" s="75" t="str">
        <f t="shared" si="0"/>
        <v>MBP w Zabrzu</v>
      </c>
      <c r="F41" s="75" t="str">
        <f t="shared" si="0"/>
        <v>MBP w Zabrzu</v>
      </c>
      <c r="G41" s="63">
        <v>23750</v>
      </c>
      <c r="H41" s="63">
        <v>12893.5</v>
      </c>
      <c r="I41" s="75" t="str">
        <f t="shared" ref="I41:K42" si="1">I40</f>
        <v>Priorytet 2Nowoczesne społeczeństwomiejskicel strategiczny C.7 Rozwój różnych form i aktywności mieszkańców k 7.2 Tworzenie warunków działalności kulturalnych PR 7 2.2 Adaptacja zasobów kulturalnych dla potrzeb działalności kulturalnej.</v>
      </c>
      <c r="J41" s="75" t="str">
        <f t="shared" si="1"/>
        <v>podpisano umowę o dofinansowanie</v>
      </c>
      <c r="K41" s="75" t="str">
        <f t="shared" si="1"/>
        <v>W trakcie realizacji</v>
      </c>
      <c r="L41" s="75" t="s">
        <v>459</v>
      </c>
      <c r="M41" s="75" t="s">
        <v>80</v>
      </c>
    </row>
    <row r="42" spans="1:14" s="5" customFormat="1" ht="186.75" customHeight="1">
      <c r="A42" s="75">
        <v>11</v>
      </c>
      <c r="B42" s="75" t="s">
        <v>502</v>
      </c>
      <c r="C42" s="75" t="str">
        <f>C41</f>
        <v>MKiDN</v>
      </c>
      <c r="D42" s="75" t="str">
        <f t="shared" si="0"/>
        <v>Partnerstwo dla książki</v>
      </c>
      <c r="E42" s="75" t="str">
        <f t="shared" si="0"/>
        <v>MBP w Zabrzu</v>
      </c>
      <c r="F42" s="75" t="str">
        <f t="shared" si="0"/>
        <v>MBP w Zabrzu</v>
      </c>
      <c r="G42" s="63">
        <v>22050</v>
      </c>
      <c r="H42" s="63">
        <v>7920</v>
      </c>
      <c r="I42" s="75" t="str">
        <f t="shared" si="1"/>
        <v>Priorytet 2Nowoczesne społeczeństwomiejskicel strategiczny C.7 Rozwój różnych form i aktywności mieszkańców k 7.2 Tworzenie warunków działalności kulturalnych PR 7 2.2 Adaptacja zasobów kulturalnych dla potrzeb działalności kulturalnej.</v>
      </c>
      <c r="J42" s="75" t="str">
        <f t="shared" si="1"/>
        <v>podpisano umowę o dofinansowanie</v>
      </c>
      <c r="K42" s="75" t="str">
        <f t="shared" si="1"/>
        <v>W trakcie realizacji</v>
      </c>
      <c r="L42" s="75" t="s">
        <v>460</v>
      </c>
      <c r="M42" s="75" t="s">
        <v>80</v>
      </c>
    </row>
    <row r="43" spans="1:14" s="5" customFormat="1" ht="175.5" customHeight="1">
      <c r="A43" s="75">
        <v>12</v>
      </c>
      <c r="B43" s="75" t="s">
        <v>303</v>
      </c>
      <c r="C43" s="75" t="str">
        <f>C42</f>
        <v>MKiDN</v>
      </c>
      <c r="D43" s="75" t="str">
        <f t="shared" si="0"/>
        <v>Partnerstwo dla książki</v>
      </c>
      <c r="E43" s="75" t="str">
        <f t="shared" si="0"/>
        <v>MBP w Zabrzu</v>
      </c>
      <c r="F43" s="75" t="str">
        <f t="shared" si="0"/>
        <v>MBP w Zabrzu</v>
      </c>
      <c r="G43" s="63">
        <v>26923</v>
      </c>
      <c r="H43" s="63">
        <v>49999.86</v>
      </c>
      <c r="I43" s="75" t="str">
        <f>I42</f>
        <v>Priorytet 2Nowoczesne społeczeństwomiejskicel strategiczny C.7 Rozwój różnych form i aktywności mieszkańców k 7.2 Tworzenie warunków działalności kulturalnych PR 7 2.2 Adaptacja zasobów kulturalnych dla potrzeb działalności kulturalnej.</v>
      </c>
      <c r="J43" s="75" t="str">
        <f>J42</f>
        <v>podpisano umowę o dofinansowanie</v>
      </c>
      <c r="K43" s="75" t="s">
        <v>304</v>
      </c>
      <c r="L43" s="75" t="s">
        <v>461</v>
      </c>
      <c r="M43" s="75" t="s">
        <v>80</v>
      </c>
    </row>
    <row r="44" spans="1:14" s="82" customFormat="1" ht="129" customHeight="1">
      <c r="A44" s="75">
        <v>13</v>
      </c>
      <c r="B44" s="75" t="s">
        <v>339</v>
      </c>
      <c r="C44" s="75" t="s">
        <v>340</v>
      </c>
      <c r="D44" s="75" t="s">
        <v>341</v>
      </c>
      <c r="E44" s="75" t="s">
        <v>337</v>
      </c>
      <c r="F44" s="75" t="s">
        <v>337</v>
      </c>
      <c r="G44" s="63">
        <v>2040000</v>
      </c>
      <c r="H44" s="63">
        <v>1440000</v>
      </c>
      <c r="I44" s="75" t="s">
        <v>338</v>
      </c>
      <c r="J44" s="75" t="s">
        <v>342</v>
      </c>
      <c r="K44" s="75" t="s">
        <v>90</v>
      </c>
      <c r="L44" s="75" t="s">
        <v>437</v>
      </c>
      <c r="M44" s="75" t="s">
        <v>80</v>
      </c>
    </row>
    <row r="45" spans="1:14" s="82" customFormat="1" ht="129" customHeight="1">
      <c r="A45" s="75">
        <v>14</v>
      </c>
      <c r="B45" s="75" t="s">
        <v>343</v>
      </c>
      <c r="C45" s="75" t="s">
        <v>344</v>
      </c>
      <c r="D45" s="75" t="s">
        <v>343</v>
      </c>
      <c r="E45" s="75" t="s">
        <v>337</v>
      </c>
      <c r="F45" s="75" t="s">
        <v>337</v>
      </c>
      <c r="G45" s="63">
        <v>338971.13</v>
      </c>
      <c r="H45" s="63">
        <v>0</v>
      </c>
      <c r="I45" s="75" t="s">
        <v>338</v>
      </c>
      <c r="J45" s="75" t="s">
        <v>342</v>
      </c>
      <c r="K45" s="75" t="s">
        <v>90</v>
      </c>
      <c r="L45" s="75" t="s">
        <v>462</v>
      </c>
      <c r="M45" s="75" t="s">
        <v>80</v>
      </c>
    </row>
    <row r="46" spans="1:14" s="82" customFormat="1" ht="129" customHeight="1">
      <c r="A46" s="75">
        <v>15</v>
      </c>
      <c r="B46" s="75" t="s">
        <v>345</v>
      </c>
      <c r="C46" s="75" t="s">
        <v>142</v>
      </c>
      <c r="D46" s="75" t="s">
        <v>346</v>
      </c>
      <c r="E46" s="75" t="s">
        <v>337</v>
      </c>
      <c r="F46" s="75" t="s">
        <v>337</v>
      </c>
      <c r="G46" s="63">
        <v>13500</v>
      </c>
      <c r="H46" s="63">
        <v>12833</v>
      </c>
      <c r="I46" s="75" t="s">
        <v>347</v>
      </c>
      <c r="J46" s="75" t="s">
        <v>70</v>
      </c>
      <c r="K46" s="75" t="s">
        <v>90</v>
      </c>
      <c r="L46" s="75" t="s">
        <v>463</v>
      </c>
      <c r="M46" s="75" t="s">
        <v>80</v>
      </c>
    </row>
    <row r="47" spans="1:14" s="82" customFormat="1" ht="129" customHeight="1">
      <c r="A47" s="75">
        <v>16</v>
      </c>
      <c r="B47" s="75" t="s">
        <v>348</v>
      </c>
      <c r="C47" s="75" t="s">
        <v>142</v>
      </c>
      <c r="D47" s="75" t="s">
        <v>346</v>
      </c>
      <c r="E47" s="75" t="s">
        <v>337</v>
      </c>
      <c r="F47" s="75" t="s">
        <v>337</v>
      </c>
      <c r="G47" s="63">
        <v>10000</v>
      </c>
      <c r="H47" s="63">
        <v>5400</v>
      </c>
      <c r="I47" s="75" t="s">
        <v>349</v>
      </c>
      <c r="J47" s="75" t="s">
        <v>70</v>
      </c>
      <c r="K47" s="75" t="s">
        <v>90</v>
      </c>
      <c r="L47" s="75" t="s">
        <v>437</v>
      </c>
      <c r="M47" s="75" t="s">
        <v>80</v>
      </c>
    </row>
    <row r="48" spans="1:14" s="83" customFormat="1" ht="129" customHeight="1">
      <c r="A48" s="75">
        <v>17</v>
      </c>
      <c r="B48" s="75" t="s">
        <v>350</v>
      </c>
      <c r="C48" s="75" t="s">
        <v>83</v>
      </c>
      <c r="D48" s="75" t="s">
        <v>351</v>
      </c>
      <c r="E48" s="75" t="s">
        <v>145</v>
      </c>
      <c r="F48" s="75" t="s">
        <v>337</v>
      </c>
      <c r="G48" s="63">
        <v>6768</v>
      </c>
      <c r="H48" s="63">
        <v>0</v>
      </c>
      <c r="I48" s="75" t="s">
        <v>500</v>
      </c>
      <c r="J48" s="75" t="s">
        <v>70</v>
      </c>
      <c r="K48" s="75" t="s">
        <v>352</v>
      </c>
      <c r="L48" s="75" t="s">
        <v>501</v>
      </c>
      <c r="M48" s="75" t="s">
        <v>80</v>
      </c>
    </row>
    <row r="49" spans="1:13" s="83" customFormat="1" ht="129" customHeight="1">
      <c r="A49" s="75">
        <v>18</v>
      </c>
      <c r="B49" s="75" t="s">
        <v>353</v>
      </c>
      <c r="C49" s="75" t="s">
        <v>354</v>
      </c>
      <c r="D49" s="75" t="s">
        <v>355</v>
      </c>
      <c r="E49" s="75" t="s">
        <v>145</v>
      </c>
      <c r="F49" s="75" t="s">
        <v>337</v>
      </c>
      <c r="G49" s="63">
        <v>72000</v>
      </c>
      <c r="H49" s="63">
        <v>138000</v>
      </c>
      <c r="I49" s="75" t="s">
        <v>349</v>
      </c>
      <c r="J49" s="75" t="s">
        <v>70</v>
      </c>
      <c r="K49" s="75" t="s">
        <v>90</v>
      </c>
      <c r="L49" s="75" t="s">
        <v>463</v>
      </c>
      <c r="M49" s="75" t="s">
        <v>80</v>
      </c>
    </row>
    <row r="50" spans="1:13" s="83" customFormat="1" ht="129" customHeight="1">
      <c r="A50" s="75">
        <v>19</v>
      </c>
      <c r="B50" s="75" t="s">
        <v>356</v>
      </c>
      <c r="C50" s="75" t="s">
        <v>354</v>
      </c>
      <c r="D50" s="75" t="s">
        <v>357</v>
      </c>
      <c r="E50" s="75" t="s">
        <v>145</v>
      </c>
      <c r="F50" s="75" t="s">
        <v>337</v>
      </c>
      <c r="G50" s="63">
        <v>703640</v>
      </c>
      <c r="H50" s="63">
        <v>0</v>
      </c>
      <c r="I50" s="75" t="s">
        <v>349</v>
      </c>
      <c r="J50" s="75" t="s">
        <v>70</v>
      </c>
      <c r="K50" s="75" t="s">
        <v>90</v>
      </c>
      <c r="L50" s="75" t="s">
        <v>464</v>
      </c>
      <c r="M50" s="75" t="s">
        <v>80</v>
      </c>
    </row>
    <row r="51" spans="1:13" s="83" customFormat="1" ht="129" customHeight="1">
      <c r="A51" s="75">
        <v>20</v>
      </c>
      <c r="B51" s="75" t="s">
        <v>358</v>
      </c>
      <c r="C51" s="75" t="s">
        <v>354</v>
      </c>
      <c r="D51" s="75" t="s">
        <v>359</v>
      </c>
      <c r="E51" s="75" t="s">
        <v>145</v>
      </c>
      <c r="F51" s="75" t="s">
        <v>337</v>
      </c>
      <c r="G51" s="63">
        <v>203616</v>
      </c>
      <c r="H51" s="63">
        <v>48384</v>
      </c>
      <c r="I51" s="75" t="s">
        <v>349</v>
      </c>
      <c r="J51" s="75" t="s">
        <v>70</v>
      </c>
      <c r="K51" s="75" t="s">
        <v>90</v>
      </c>
      <c r="L51" s="75" t="s">
        <v>465</v>
      </c>
      <c r="M51" s="75" t="s">
        <v>80</v>
      </c>
    </row>
    <row r="52" spans="1:13" s="83" customFormat="1" ht="129" customHeight="1">
      <c r="A52" s="75">
        <v>21</v>
      </c>
      <c r="B52" s="75" t="s">
        <v>360</v>
      </c>
      <c r="C52" s="75" t="s">
        <v>354</v>
      </c>
      <c r="D52" s="75" t="s">
        <v>361</v>
      </c>
      <c r="E52" s="75" t="s">
        <v>145</v>
      </c>
      <c r="F52" s="75" t="s">
        <v>337</v>
      </c>
      <c r="G52" s="63">
        <v>130260</v>
      </c>
      <c r="H52" s="63">
        <v>130260</v>
      </c>
      <c r="I52" s="75" t="s">
        <v>349</v>
      </c>
      <c r="J52" s="75" t="s">
        <v>70</v>
      </c>
      <c r="K52" s="75" t="s">
        <v>90</v>
      </c>
      <c r="L52" s="75" t="s">
        <v>465</v>
      </c>
      <c r="M52" s="75" t="s">
        <v>80</v>
      </c>
    </row>
    <row r="53" spans="1:13" s="83" customFormat="1" ht="129" customHeight="1">
      <c r="A53" s="75">
        <v>22</v>
      </c>
      <c r="B53" s="75" t="s">
        <v>362</v>
      </c>
      <c r="C53" s="75" t="s">
        <v>354</v>
      </c>
      <c r="D53" s="75" t="s">
        <v>363</v>
      </c>
      <c r="E53" s="75" t="s">
        <v>145</v>
      </c>
      <c r="F53" s="75" t="s">
        <v>337</v>
      </c>
      <c r="G53" s="63">
        <v>43120</v>
      </c>
      <c r="H53" s="63">
        <v>43120</v>
      </c>
      <c r="I53" s="75" t="s">
        <v>349</v>
      </c>
      <c r="J53" s="75" t="s">
        <v>70</v>
      </c>
      <c r="K53" s="75" t="s">
        <v>90</v>
      </c>
      <c r="L53" s="75" t="s">
        <v>465</v>
      </c>
      <c r="M53" s="75" t="s">
        <v>80</v>
      </c>
    </row>
    <row r="54" spans="1:13" s="5" customFormat="1" ht="207" customHeight="1">
      <c r="A54" s="75">
        <v>23</v>
      </c>
      <c r="B54" s="75" t="s">
        <v>432</v>
      </c>
      <c r="C54" s="75" t="s">
        <v>133</v>
      </c>
      <c r="D54" s="75" t="s">
        <v>140</v>
      </c>
      <c r="E54" s="75" t="s">
        <v>129</v>
      </c>
      <c r="F54" s="75" t="s">
        <v>129</v>
      </c>
      <c r="G54" s="63">
        <v>3848000</v>
      </c>
      <c r="H54" s="63">
        <v>0</v>
      </c>
      <c r="I54" s="75" t="s">
        <v>433</v>
      </c>
      <c r="J54" s="75" t="s">
        <v>70</v>
      </c>
      <c r="K54" s="75" t="s">
        <v>90</v>
      </c>
      <c r="L54" s="75" t="s">
        <v>436</v>
      </c>
      <c r="M54" s="75" t="s">
        <v>135</v>
      </c>
    </row>
    <row r="55" spans="1:13" s="5" customFormat="1" ht="223.5" customHeight="1">
      <c r="A55" s="75">
        <v>24</v>
      </c>
      <c r="B55" s="75" t="s">
        <v>139</v>
      </c>
      <c r="C55" s="75" t="s">
        <v>133</v>
      </c>
      <c r="D55" s="75" t="s">
        <v>140</v>
      </c>
      <c r="E55" s="75" t="s">
        <v>129</v>
      </c>
      <c r="F55" s="75" t="s">
        <v>129</v>
      </c>
      <c r="G55" s="63">
        <v>340000</v>
      </c>
      <c r="H55" s="63">
        <v>0</v>
      </c>
      <c r="I55" s="75" t="s">
        <v>433</v>
      </c>
      <c r="J55" s="75" t="s">
        <v>70</v>
      </c>
      <c r="K55" s="75" t="s">
        <v>90</v>
      </c>
      <c r="L55" s="75" t="s">
        <v>466</v>
      </c>
      <c r="M55" s="75" t="s">
        <v>138</v>
      </c>
    </row>
    <row r="56" spans="1:13" s="5" customFormat="1" ht="201.75" customHeight="1">
      <c r="A56" s="75">
        <v>25</v>
      </c>
      <c r="B56" s="75" t="s">
        <v>434</v>
      </c>
      <c r="C56" s="75" t="s">
        <v>133</v>
      </c>
      <c r="D56" s="75" t="s">
        <v>435</v>
      </c>
      <c r="E56" s="75" t="s">
        <v>129</v>
      </c>
      <c r="F56" s="75" t="s">
        <v>129</v>
      </c>
      <c r="G56" s="63">
        <v>10760</v>
      </c>
      <c r="H56" s="63">
        <v>2690</v>
      </c>
      <c r="I56" s="75" t="s">
        <v>433</v>
      </c>
      <c r="J56" s="75" t="s">
        <v>70</v>
      </c>
      <c r="K56" s="75" t="s">
        <v>90</v>
      </c>
      <c r="L56" s="75" t="s">
        <v>467</v>
      </c>
      <c r="M56" s="75" t="s">
        <v>138</v>
      </c>
    </row>
    <row r="57" spans="1:13" s="6" customFormat="1" ht="30" customHeight="1">
      <c r="A57" s="68"/>
      <c r="B57" s="68"/>
      <c r="C57" s="68"/>
      <c r="D57" s="68"/>
      <c r="E57" s="68"/>
      <c r="F57" s="69" t="s">
        <v>5</v>
      </c>
      <c r="G57" s="70">
        <f>SUM(G32:G56)</f>
        <v>15611303.51</v>
      </c>
      <c r="H57" s="70">
        <f>SUM(H32:H56)</f>
        <v>11702191.66</v>
      </c>
      <c r="I57" s="80"/>
      <c r="J57" s="68"/>
      <c r="K57" s="71"/>
      <c r="L57" s="68"/>
      <c r="M57" s="68"/>
    </row>
    <row r="58" spans="1:13">
      <c r="A58" s="31"/>
      <c r="B58" s="32"/>
      <c r="C58" s="29"/>
      <c r="D58" s="29"/>
      <c r="E58" s="29"/>
      <c r="F58" s="29"/>
      <c r="G58" s="29"/>
      <c r="H58" s="29"/>
      <c r="I58" s="29"/>
      <c r="J58" s="16"/>
      <c r="K58" s="16"/>
      <c r="L58" s="16"/>
      <c r="M58" s="16"/>
    </row>
    <row r="59" spans="1:13" s="9" customFormat="1">
      <c r="B59" s="41" t="s">
        <v>64</v>
      </c>
      <c r="C59" s="10"/>
    </row>
    <row r="60" spans="1:13" s="19" customFormat="1">
      <c r="B60" s="37" t="s">
        <v>15</v>
      </c>
      <c r="C60" s="18"/>
    </row>
    <row r="61" spans="1:13" s="9" customFormat="1">
      <c r="B61" s="37" t="s">
        <v>16</v>
      </c>
      <c r="C61" s="10"/>
    </row>
    <row r="62" spans="1:13" s="19" customFormat="1">
      <c r="B62" s="37" t="s">
        <v>40</v>
      </c>
      <c r="C62" s="18"/>
    </row>
    <row r="63" spans="1:13" s="9" customFormat="1">
      <c r="B63" s="37" t="s">
        <v>41</v>
      </c>
      <c r="C63" s="10"/>
    </row>
    <row r="64" spans="1:13" s="19" customFormat="1">
      <c r="B64" s="37" t="s">
        <v>20</v>
      </c>
      <c r="C64" s="18"/>
    </row>
    <row r="65" spans="1:11" s="9" customFormat="1">
      <c r="B65" s="37" t="s">
        <v>21</v>
      </c>
      <c r="C65" s="10"/>
    </row>
    <row r="66" spans="1:11" s="19" customFormat="1">
      <c r="B66" s="37" t="s">
        <v>42</v>
      </c>
      <c r="C66" s="18"/>
    </row>
    <row r="67" spans="1:11" s="9" customFormat="1">
      <c r="B67" s="37" t="s">
        <v>43</v>
      </c>
      <c r="C67" s="10"/>
    </row>
    <row r="68" spans="1:11" s="11" customFormat="1">
      <c r="B68" s="37" t="s">
        <v>44</v>
      </c>
      <c r="C68" s="14"/>
    </row>
    <row r="69" spans="1:11" s="9" customFormat="1">
      <c r="B69" s="37" t="s">
        <v>45</v>
      </c>
      <c r="C69" s="10"/>
    </row>
    <row r="70" spans="1:11" s="11" customFormat="1">
      <c r="B70" s="37" t="s">
        <v>25</v>
      </c>
      <c r="G70" s="14"/>
      <c r="I70" s="14"/>
    </row>
    <row r="71" spans="1:11" s="9" customFormat="1">
      <c r="B71" s="37" t="s">
        <v>26</v>
      </c>
      <c r="G71" s="10"/>
      <c r="I71" s="10"/>
    </row>
    <row r="72" spans="1:11" s="11" customFormat="1">
      <c r="A72" s="33"/>
      <c r="B72" s="40" t="s">
        <v>46</v>
      </c>
      <c r="J72" s="14"/>
      <c r="K72" s="14"/>
    </row>
    <row r="73" spans="1:11" s="9" customFormat="1">
      <c r="A73" s="1"/>
      <c r="B73" s="40" t="s">
        <v>47</v>
      </c>
      <c r="J73" s="10"/>
      <c r="K73" s="10"/>
    </row>
    <row r="74" spans="1:11" s="11" customFormat="1">
      <c r="A74" s="33"/>
      <c r="B74" s="40" t="s">
        <v>48</v>
      </c>
      <c r="J74" s="14"/>
      <c r="K74" s="14"/>
    </row>
    <row r="75" spans="1:11" s="9" customFormat="1">
      <c r="A75" s="1"/>
      <c r="B75" s="39"/>
      <c r="J75" s="10"/>
      <c r="K75" s="10"/>
    </row>
    <row r="76" spans="1:11" s="11" customFormat="1">
      <c r="A76" s="33"/>
      <c r="B76" s="40"/>
      <c r="J76" s="14"/>
      <c r="K76" s="14"/>
    </row>
    <row r="77" spans="1:11" s="9" customFormat="1">
      <c r="A77" s="1"/>
      <c r="B77" s="39"/>
      <c r="J77" s="10"/>
      <c r="K77" s="10"/>
    </row>
    <row r="78" spans="1:11" s="11" customFormat="1">
      <c r="A78" s="33"/>
      <c r="B78" s="40" t="s">
        <v>30</v>
      </c>
      <c r="J78" s="14"/>
      <c r="K78" s="14"/>
    </row>
    <row r="79" spans="1:11">
      <c r="A79" s="42"/>
    </row>
    <row r="80" spans="1:11">
      <c r="A80" s="42"/>
    </row>
    <row r="81" spans="1:1">
      <c r="A81" s="42"/>
    </row>
    <row r="82" spans="1:1">
      <c r="A82" s="42"/>
    </row>
    <row r="83" spans="1:1">
      <c r="A83" s="42"/>
    </row>
    <row r="84" spans="1:1">
      <c r="A84" s="42"/>
    </row>
    <row r="85" spans="1:1">
      <c r="A85" s="42"/>
    </row>
    <row r="86" spans="1:1">
      <c r="A86" s="42"/>
    </row>
    <row r="87" spans="1:1">
      <c r="A87" s="42"/>
    </row>
    <row r="88" spans="1:1">
      <c r="A88" s="42"/>
    </row>
    <row r="89" spans="1:1">
      <c r="A89" s="42"/>
    </row>
    <row r="90" spans="1:1">
      <c r="A90" s="42"/>
    </row>
    <row r="91" spans="1:1">
      <c r="A91" s="42"/>
    </row>
    <row r="92" spans="1:1">
      <c r="A92" s="42"/>
    </row>
    <row r="93" spans="1:1">
      <c r="A93" s="42"/>
    </row>
    <row r="94" spans="1:1">
      <c r="A94" s="42"/>
    </row>
    <row r="95" spans="1:1">
      <c r="A95" s="42"/>
    </row>
    <row r="96" spans="1:1">
      <c r="A96" s="42"/>
    </row>
    <row r="97" spans="1:1">
      <c r="A97" s="42"/>
    </row>
    <row r="98" spans="1:1">
      <c r="A98" s="42"/>
    </row>
    <row r="99" spans="1:1">
      <c r="A99" s="42"/>
    </row>
  </sheetData>
  <sheetProtection password="DC8A" sheet="1" objects="1" scenarios="1" formatCells="0" formatColumns="0" formatRows="0" insertColumns="0" insertRows="0" insertHyperlinks="0" deleteColumns="0" deleteRows="0"/>
  <mergeCells count="17">
    <mergeCell ref="J3:J4"/>
    <mergeCell ref="B31:N31"/>
    <mergeCell ref="A6:M6"/>
    <mergeCell ref="A30:M30"/>
    <mergeCell ref="A1:M1"/>
    <mergeCell ref="L3:L4"/>
    <mergeCell ref="I3:I4"/>
    <mergeCell ref="H3:H4"/>
    <mergeCell ref="G3:G4"/>
    <mergeCell ref="K3:K4"/>
    <mergeCell ref="M3:M4"/>
    <mergeCell ref="A3:A4"/>
    <mergeCell ref="E3:E4"/>
    <mergeCell ref="F3:F4"/>
    <mergeCell ref="C3:C4"/>
    <mergeCell ref="B3:B4"/>
    <mergeCell ref="D3:D4"/>
  </mergeCells>
  <phoneticPr fontId="3" type="noConversion"/>
  <printOptions horizontalCentered="1"/>
  <pageMargins left="0.19685039370078741" right="0.19685039370078741" top="0.59055118110236227" bottom="0.59055118110236227" header="0.19685039370078741" footer="0.31496062992125984"/>
  <pageSetup paperSize="9" scale="40" fitToHeight="10" orientation="landscape" cellComments="asDisplayed" r:id="rId1"/>
  <headerFooter alignWithMargins="0">
    <oddFooter>Strona &amp;P z &amp;N</oddFooter>
  </headerFooter>
  <rowBreaks count="3" manualBreakCount="3">
    <brk id="29" max="12" man="1"/>
    <brk id="48" max="12" man="1"/>
    <brk id="8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/>
  </sheetPr>
  <dimension ref="A1:M38"/>
  <sheetViews>
    <sheetView zoomScale="70" zoomScaleNormal="70" workbookViewId="0">
      <selection activeCell="J8" sqref="J8"/>
    </sheetView>
  </sheetViews>
  <sheetFormatPr defaultRowHeight="12.75"/>
  <cols>
    <col min="2" max="2" width="34.5703125" customWidth="1"/>
    <col min="3" max="3" width="18.28515625" customWidth="1"/>
    <col min="4" max="4" width="25.7109375" customWidth="1"/>
    <col min="5" max="5" width="18.28515625" customWidth="1"/>
    <col min="6" max="6" width="18.140625" customWidth="1"/>
    <col min="7" max="7" width="18.7109375" customWidth="1"/>
    <col min="8" max="8" width="22.140625" customWidth="1"/>
    <col min="9" max="9" width="15" customWidth="1"/>
    <col min="10" max="10" width="18.42578125" customWidth="1"/>
    <col min="11" max="11" width="17.28515625" customWidth="1"/>
    <col min="12" max="12" width="21.5703125" customWidth="1"/>
    <col min="13" max="13" width="8.85546875" style="45"/>
  </cols>
  <sheetData>
    <row r="1" spans="1:13" s="16" customFormat="1" ht="21" customHeight="1">
      <c r="A1" s="90" t="s">
        <v>73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43"/>
    </row>
    <row r="2" spans="1:13" s="11" customFormat="1">
      <c r="A2" s="35"/>
      <c r="G2" s="91"/>
      <c r="H2" s="91"/>
      <c r="L2" s="36"/>
      <c r="M2" s="44"/>
    </row>
    <row r="3" spans="1:13" s="16" customFormat="1" ht="15" customHeight="1">
      <c r="A3" s="112" t="s">
        <v>1</v>
      </c>
      <c r="B3" s="110" t="s">
        <v>2</v>
      </c>
      <c r="C3" s="110" t="s">
        <v>32</v>
      </c>
      <c r="D3" s="110" t="s">
        <v>49</v>
      </c>
      <c r="E3" s="110" t="s">
        <v>19</v>
      </c>
      <c r="F3" s="110" t="s">
        <v>4</v>
      </c>
      <c r="G3" s="110" t="s">
        <v>0</v>
      </c>
      <c r="H3" s="110"/>
      <c r="I3" s="110" t="s">
        <v>52</v>
      </c>
      <c r="J3" s="110" t="s">
        <v>7</v>
      </c>
      <c r="K3" s="110" t="s">
        <v>13</v>
      </c>
      <c r="L3" s="110" t="s">
        <v>6</v>
      </c>
      <c r="M3" s="24"/>
    </row>
    <row r="4" spans="1:13" s="15" customFormat="1" ht="57.75" customHeight="1">
      <c r="A4" s="110"/>
      <c r="B4" s="110"/>
      <c r="C4" s="110"/>
      <c r="D4" s="110"/>
      <c r="E4" s="110"/>
      <c r="F4" s="110"/>
      <c r="G4" s="47" t="s">
        <v>50</v>
      </c>
      <c r="H4" s="47" t="s">
        <v>51</v>
      </c>
      <c r="I4" s="110"/>
      <c r="J4" s="111"/>
      <c r="K4" s="110"/>
      <c r="L4" s="110"/>
      <c r="M4" s="24"/>
    </row>
    <row r="5" spans="1:13" s="17" customFormat="1" ht="18" customHeight="1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0">
        <v>7</v>
      </c>
      <c r="H5" s="30">
        <v>8</v>
      </c>
      <c r="I5" s="30">
        <v>9</v>
      </c>
      <c r="J5" s="30">
        <v>10</v>
      </c>
      <c r="K5" s="30">
        <v>11</v>
      </c>
      <c r="L5" s="30">
        <v>12</v>
      </c>
      <c r="M5" s="23"/>
    </row>
    <row r="6" spans="1:13" s="13" customFormat="1" ht="153.75" customHeight="1">
      <c r="A6" s="25">
        <v>1</v>
      </c>
      <c r="B6" s="27" t="s">
        <v>74</v>
      </c>
      <c r="C6" s="27" t="s">
        <v>75</v>
      </c>
      <c r="D6" s="27" t="s">
        <v>74</v>
      </c>
      <c r="E6" s="27" t="s">
        <v>76</v>
      </c>
      <c r="F6" s="27" t="s">
        <v>76</v>
      </c>
      <c r="G6" s="87">
        <v>0</v>
      </c>
      <c r="H6" s="87">
        <v>112701.83</v>
      </c>
      <c r="I6" s="87">
        <v>0</v>
      </c>
      <c r="J6" s="27" t="s">
        <v>77</v>
      </c>
      <c r="K6" s="27" t="s">
        <v>469</v>
      </c>
      <c r="L6" s="27" t="s">
        <v>81</v>
      </c>
    </row>
    <row r="7" spans="1:13" s="13" customFormat="1" ht="153.75" customHeight="1">
      <c r="A7" s="25">
        <v>2</v>
      </c>
      <c r="B7" s="27" t="s">
        <v>136</v>
      </c>
      <c r="C7" s="27" t="s">
        <v>133</v>
      </c>
      <c r="D7" s="27" t="s">
        <v>503</v>
      </c>
      <c r="E7" s="27" t="s">
        <v>129</v>
      </c>
      <c r="F7" s="27" t="s">
        <v>129</v>
      </c>
      <c r="G7" s="87">
        <v>0</v>
      </c>
      <c r="H7" s="87">
        <v>3763937.5</v>
      </c>
      <c r="I7" s="87">
        <v>0</v>
      </c>
      <c r="J7" s="27" t="s">
        <v>130</v>
      </c>
      <c r="K7" s="27" t="s">
        <v>470</v>
      </c>
      <c r="L7" s="27" t="s">
        <v>135</v>
      </c>
    </row>
    <row r="8" spans="1:13" s="13" customFormat="1" ht="180.75" customHeight="1">
      <c r="A8" s="25">
        <v>3</v>
      </c>
      <c r="B8" s="27" t="s">
        <v>137</v>
      </c>
      <c r="C8" s="27" t="s">
        <v>133</v>
      </c>
      <c r="D8" s="27" t="s">
        <v>504</v>
      </c>
      <c r="E8" s="27" t="s">
        <v>129</v>
      </c>
      <c r="F8" s="27" t="s">
        <v>129</v>
      </c>
      <c r="G8" s="87">
        <v>0</v>
      </c>
      <c r="H8" s="87">
        <v>10760</v>
      </c>
      <c r="I8" s="87">
        <v>2690</v>
      </c>
      <c r="J8" s="27" t="s">
        <v>130</v>
      </c>
      <c r="K8" s="27" t="s">
        <v>471</v>
      </c>
      <c r="L8" s="27" t="s">
        <v>138</v>
      </c>
    </row>
    <row r="9" spans="1:13" s="13" customFormat="1" ht="153.75" customHeight="1">
      <c r="A9" s="25">
        <v>4</v>
      </c>
      <c r="B9" s="27" t="s">
        <v>139</v>
      </c>
      <c r="C9" s="27" t="s">
        <v>133</v>
      </c>
      <c r="D9" s="27" t="s">
        <v>505</v>
      </c>
      <c r="E9" s="27" t="s">
        <v>129</v>
      </c>
      <c r="F9" s="27" t="s">
        <v>129</v>
      </c>
      <c r="G9" s="87">
        <v>0</v>
      </c>
      <c r="H9" s="87">
        <v>340000</v>
      </c>
      <c r="I9" s="87">
        <v>0</v>
      </c>
      <c r="J9" s="27" t="s">
        <v>130</v>
      </c>
      <c r="K9" s="27" t="s">
        <v>466</v>
      </c>
      <c r="L9" s="27" t="s">
        <v>138</v>
      </c>
    </row>
    <row r="10" spans="1:13" s="13" customFormat="1" ht="208.5" customHeight="1">
      <c r="A10" s="25">
        <v>5</v>
      </c>
      <c r="B10" s="27" t="s">
        <v>141</v>
      </c>
      <c r="C10" s="27" t="s">
        <v>142</v>
      </c>
      <c r="D10" s="27" t="s">
        <v>143</v>
      </c>
      <c r="E10" s="27" t="s">
        <v>144</v>
      </c>
      <c r="F10" s="27" t="s">
        <v>145</v>
      </c>
      <c r="G10" s="87">
        <v>137039.5</v>
      </c>
      <c r="H10" s="87">
        <v>0</v>
      </c>
      <c r="I10" s="87">
        <v>0</v>
      </c>
      <c r="J10" s="27" t="s">
        <v>146</v>
      </c>
      <c r="K10" s="27" t="s">
        <v>472</v>
      </c>
      <c r="L10" s="27" t="s">
        <v>147</v>
      </c>
    </row>
    <row r="11" spans="1:13" s="13" customFormat="1" ht="153.75" customHeight="1">
      <c r="A11" s="25">
        <v>6</v>
      </c>
      <c r="B11" s="27" t="s">
        <v>271</v>
      </c>
      <c r="C11" s="27" t="s">
        <v>272</v>
      </c>
      <c r="D11" s="27" t="s">
        <v>273</v>
      </c>
      <c r="E11" s="27" t="s">
        <v>274</v>
      </c>
      <c r="F11" s="27" t="s">
        <v>274</v>
      </c>
      <c r="G11" s="87">
        <v>642822.64</v>
      </c>
      <c r="H11" s="87">
        <v>0</v>
      </c>
      <c r="I11" s="87">
        <v>0</v>
      </c>
      <c r="J11" s="27" t="s">
        <v>107</v>
      </c>
      <c r="K11" s="27" t="s">
        <v>473</v>
      </c>
      <c r="L11" s="27" t="s">
        <v>275</v>
      </c>
    </row>
    <row r="12" spans="1:13" s="13" customFormat="1" ht="156" customHeight="1">
      <c r="A12" s="25">
        <v>7</v>
      </c>
      <c r="B12" s="27" t="s">
        <v>276</v>
      </c>
      <c r="C12" s="27" t="s">
        <v>218</v>
      </c>
      <c r="D12" s="27" t="s">
        <v>219</v>
      </c>
      <c r="E12" s="27" t="s">
        <v>277</v>
      </c>
      <c r="F12" s="27" t="s">
        <v>277</v>
      </c>
      <c r="G12" s="87">
        <v>97476.74</v>
      </c>
      <c r="H12" s="87">
        <v>0</v>
      </c>
      <c r="I12" s="87">
        <v>0</v>
      </c>
      <c r="J12" s="27" t="s">
        <v>107</v>
      </c>
      <c r="K12" s="27" t="s">
        <v>474</v>
      </c>
      <c r="L12" s="27" t="s">
        <v>80</v>
      </c>
    </row>
    <row r="13" spans="1:13" s="13" customFormat="1" ht="156" customHeight="1">
      <c r="A13" s="25">
        <v>8</v>
      </c>
      <c r="B13" s="27" t="s">
        <v>278</v>
      </c>
      <c r="C13" s="27" t="s">
        <v>218</v>
      </c>
      <c r="D13" s="27" t="s">
        <v>279</v>
      </c>
      <c r="E13" s="27" t="s">
        <v>280</v>
      </c>
      <c r="F13" s="27" t="s">
        <v>280</v>
      </c>
      <c r="G13" s="87">
        <v>143182.29</v>
      </c>
      <c r="H13" s="87">
        <v>0</v>
      </c>
      <c r="I13" s="87">
        <v>0</v>
      </c>
      <c r="J13" s="27" t="s">
        <v>107</v>
      </c>
      <c r="K13" s="27" t="s">
        <v>475</v>
      </c>
      <c r="L13" s="27" t="s">
        <v>80</v>
      </c>
    </row>
    <row r="14" spans="1:13" s="12" customFormat="1" ht="46.5" customHeight="1">
      <c r="A14" s="27"/>
      <c r="B14" s="27"/>
      <c r="C14" s="27"/>
      <c r="D14" s="27"/>
      <c r="E14" s="27"/>
      <c r="F14" s="69" t="s">
        <v>5</v>
      </c>
      <c r="G14" s="70">
        <f>SUM(G6:G13)</f>
        <v>1020521.17</v>
      </c>
      <c r="H14" s="70">
        <f>SUM(H6:H13)</f>
        <v>4227399.33</v>
      </c>
      <c r="I14" s="70">
        <f>SUM(I6:I13)</f>
        <v>2690</v>
      </c>
      <c r="J14" s="27"/>
      <c r="K14" s="27"/>
      <c r="L14" s="27"/>
      <c r="M14" s="24"/>
    </row>
    <row r="15" spans="1:13" s="9" customFormat="1">
      <c r="I15" s="10"/>
      <c r="M15" s="10"/>
    </row>
    <row r="16" spans="1:13" s="9" customFormat="1">
      <c r="I16" s="10"/>
      <c r="M16" s="10"/>
    </row>
    <row r="17" spans="2:13" s="9" customFormat="1">
      <c r="I17" s="10"/>
      <c r="M17" s="10"/>
    </row>
    <row r="18" spans="2:13" s="9" customFormat="1">
      <c r="I18" s="10"/>
      <c r="M18" s="10"/>
    </row>
    <row r="19" spans="2:13" s="9" customFormat="1">
      <c r="I19" s="10"/>
      <c r="M19" s="10"/>
    </row>
    <row r="20" spans="2:13" s="9" customFormat="1">
      <c r="I20" s="10"/>
      <c r="M20" s="10"/>
    </row>
    <row r="21" spans="2:13" s="19" customFormat="1">
      <c r="I21" s="18"/>
      <c r="M21" s="18"/>
    </row>
    <row r="22" spans="2:13" s="9" customFormat="1">
      <c r="B22" s="46" t="s">
        <v>65</v>
      </c>
      <c r="C22" s="10"/>
      <c r="M22" s="10"/>
    </row>
    <row r="23" spans="2:13" s="19" customFormat="1">
      <c r="B23" s="37" t="s">
        <v>15</v>
      </c>
      <c r="C23" s="18"/>
      <c r="M23" s="18"/>
    </row>
    <row r="24" spans="2:13" s="9" customFormat="1">
      <c r="B24" s="37" t="s">
        <v>16</v>
      </c>
      <c r="C24" s="10"/>
      <c r="M24" s="10"/>
    </row>
    <row r="25" spans="2:13" s="19" customFormat="1">
      <c r="B25" s="37" t="s">
        <v>17</v>
      </c>
      <c r="C25" s="18"/>
      <c r="M25" s="18"/>
    </row>
    <row r="26" spans="2:13" s="9" customFormat="1">
      <c r="B26" s="37" t="s">
        <v>53</v>
      </c>
      <c r="C26" s="10"/>
      <c r="M26" s="10"/>
    </row>
    <row r="27" spans="2:13" s="19" customFormat="1">
      <c r="B27" s="37" t="s">
        <v>54</v>
      </c>
      <c r="C27" s="18"/>
      <c r="M27" s="18"/>
    </row>
    <row r="28" spans="2:13" s="9" customFormat="1">
      <c r="B28" s="37" t="s">
        <v>55</v>
      </c>
      <c r="C28" s="10"/>
      <c r="M28" s="10"/>
    </row>
    <row r="29" spans="2:13" s="19" customFormat="1">
      <c r="B29" s="37" t="s">
        <v>58</v>
      </c>
      <c r="C29" s="18"/>
      <c r="M29" s="18"/>
    </row>
    <row r="30" spans="2:13" s="9" customFormat="1">
      <c r="B30" s="37" t="s">
        <v>59</v>
      </c>
      <c r="C30" s="10"/>
      <c r="M30" s="10"/>
    </row>
    <row r="31" spans="2:13" s="19" customFormat="1">
      <c r="B31" s="37" t="s">
        <v>60</v>
      </c>
      <c r="C31" s="18"/>
      <c r="M31" s="18"/>
    </row>
    <row r="32" spans="2:13" s="11" customFormat="1">
      <c r="B32" s="37" t="s">
        <v>23</v>
      </c>
      <c r="C32" s="14"/>
      <c r="M32" s="14"/>
    </row>
    <row r="33" spans="1:13" s="9" customFormat="1">
      <c r="A33" s="1"/>
      <c r="B33" s="40" t="s">
        <v>56</v>
      </c>
      <c r="J33" s="10"/>
      <c r="M33" s="10"/>
    </row>
    <row r="34" spans="1:13" s="11" customFormat="1">
      <c r="A34" s="33"/>
      <c r="B34" s="40" t="s">
        <v>57</v>
      </c>
      <c r="J34" s="14"/>
      <c r="M34" s="14"/>
    </row>
    <row r="35" spans="1:13" s="9" customFormat="1">
      <c r="A35" s="1"/>
      <c r="B35" s="39"/>
      <c r="J35" s="10"/>
      <c r="M35" s="10"/>
    </row>
    <row r="36" spans="1:13" s="11" customFormat="1" ht="26.45" customHeight="1">
      <c r="A36" s="33"/>
      <c r="B36" s="108" t="s">
        <v>29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</row>
    <row r="37" spans="1:13" s="9" customFormat="1">
      <c r="A37" s="1"/>
      <c r="B37" s="39"/>
      <c r="J37" s="10"/>
      <c r="M37" s="10"/>
    </row>
    <row r="38" spans="1:13" s="11" customFormat="1">
      <c r="A38" s="33"/>
      <c r="B38" s="40" t="s">
        <v>30</v>
      </c>
      <c r="J38" s="14"/>
      <c r="M38" s="14"/>
    </row>
  </sheetData>
  <sheetProtection password="DC8A" sheet="1" objects="1" scenarios="1" formatCells="0" formatColumns="0" formatRows="0" insertColumns="0" insertRows="0" insertHyperlinks="0" deleteColumns="0" deleteRows="0"/>
  <mergeCells count="14">
    <mergeCell ref="B36:M36"/>
    <mergeCell ref="J3:J4"/>
    <mergeCell ref="K3:K4"/>
    <mergeCell ref="L3:L4"/>
    <mergeCell ref="A1:L1"/>
    <mergeCell ref="G2:H2"/>
    <mergeCell ref="A3:A4"/>
    <mergeCell ref="B3:B4"/>
    <mergeCell ref="C3:C4"/>
    <mergeCell ref="D3:D4"/>
    <mergeCell ref="E3:E4"/>
    <mergeCell ref="F3:F4"/>
    <mergeCell ref="G3:H3"/>
    <mergeCell ref="I3:I4"/>
  </mergeCells>
  <pageMargins left="0.70866141732283472" right="0.70866141732283472" top="0.55118110236220474" bottom="0.55118110236220474" header="0.31496062992125984" footer="0.31496062992125984"/>
  <pageSetup paperSize="9" scale="55" orientation="landscape" r:id="rId1"/>
  <ignoredErrors>
    <ignoredError sqref="G14:I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Tab. 1 Środki UE  </vt:lpstr>
      <vt:lpstr>Tab. 2 Środki krajowe</vt:lpstr>
      <vt:lpstr>Tab. 3 Projekty zakończone</vt:lpstr>
      <vt:lpstr>'Tab. 1 Środki UE  '!Obszar_wydruku</vt:lpstr>
      <vt:lpstr>'Tab. 2 Środki krajowe'!Obszar_wydruku</vt:lpstr>
      <vt:lpstr>'Tab. 1 Środki UE  '!Tytuły_wydruku</vt:lpstr>
      <vt:lpstr>'Tab. 2 Środki krajowe'!Tytuły_wydruku</vt:lpstr>
    </vt:vector>
  </TitlesOfParts>
  <Company>UM Zabrze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Asekuła</dc:creator>
  <dc:description>hasło: Sprawozdanie</dc:description>
  <cp:lastModifiedBy>K Samolej</cp:lastModifiedBy>
  <cp:lastPrinted>2020-07-30T07:21:49Z</cp:lastPrinted>
  <dcterms:created xsi:type="dcterms:W3CDTF">2008-01-08T12:24:40Z</dcterms:created>
  <dcterms:modified xsi:type="dcterms:W3CDTF">2020-07-30T10:24:09Z</dcterms:modified>
</cp:coreProperties>
</file>